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BUGETE SI RECTIFICARI\RECTIFICARE MAI 2021\"/>
    </mc:Choice>
  </mc:AlternateContent>
  <xr:revisionPtr revIDLastSave="0" documentId="13_ncr:1_{A5610DB8-8DD2-4700-87A0-1F3713988C52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i 2021" sheetId="1" r:id="rId1"/>
  </sheets>
  <definedNames>
    <definedName name="_xlnm.Print_Area" localSheetId="0">'mai 2021'!$A$1:$P$637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9" i="1" l="1"/>
  <c r="F342" i="1"/>
  <c r="F344" i="1" s="1"/>
  <c r="F297" i="1"/>
  <c r="F299" i="1" s="1"/>
  <c r="H297" i="1"/>
  <c r="F237" i="1"/>
  <c r="F150" i="1"/>
  <c r="F53" i="1"/>
  <c r="G59" i="1"/>
  <c r="E59" i="1"/>
  <c r="G60" i="1"/>
  <c r="E60" i="1"/>
  <c r="G31" i="1"/>
  <c r="E31" i="1"/>
  <c r="G148" i="1"/>
  <c r="E148" i="1"/>
  <c r="G33" i="1"/>
  <c r="E33" i="1"/>
  <c r="G76" i="1"/>
  <c r="E76" i="1"/>
  <c r="H84" i="1"/>
  <c r="I84" i="1"/>
  <c r="J84" i="1"/>
  <c r="K84" i="1"/>
  <c r="D84" i="1"/>
  <c r="G83" i="1"/>
  <c r="E83" i="1"/>
  <c r="G32" i="1"/>
  <c r="E32" i="1"/>
  <c r="G235" i="1"/>
  <c r="E235" i="1"/>
  <c r="K342" i="1"/>
  <c r="J342" i="1"/>
  <c r="I342" i="1"/>
  <c r="H342" i="1"/>
  <c r="H275" i="1"/>
  <c r="I275" i="1"/>
  <c r="J275" i="1"/>
  <c r="K275" i="1"/>
  <c r="G234" i="1"/>
  <c r="E234" i="1"/>
  <c r="E281" i="1"/>
  <c r="G93" i="1"/>
  <c r="E93" i="1"/>
  <c r="G92" i="1"/>
  <c r="E92" i="1"/>
  <c r="E286" i="1"/>
  <c r="F364" i="1" l="1"/>
  <c r="F238" i="1"/>
  <c r="F365" i="1"/>
  <c r="F241" i="1"/>
  <c r="G50" i="1"/>
  <c r="E50" i="1"/>
  <c r="G176" i="1"/>
  <c r="G177" i="1"/>
  <c r="E176" i="1"/>
  <c r="E177" i="1"/>
  <c r="G127" i="1"/>
  <c r="G128" i="1"/>
  <c r="G129" i="1"/>
  <c r="G130" i="1"/>
  <c r="G131" i="1"/>
  <c r="G132" i="1"/>
  <c r="G133" i="1"/>
  <c r="E127" i="1"/>
  <c r="E128" i="1"/>
  <c r="E129" i="1"/>
  <c r="E130" i="1"/>
  <c r="E131" i="1"/>
  <c r="E132" i="1"/>
  <c r="E133" i="1"/>
  <c r="G74" i="1"/>
  <c r="E74" i="1"/>
  <c r="G68" i="1"/>
  <c r="G69" i="1"/>
  <c r="G70" i="1"/>
  <c r="G71" i="1"/>
  <c r="G72" i="1"/>
  <c r="G73" i="1"/>
  <c r="G75" i="1"/>
  <c r="E75" i="1"/>
  <c r="E68" i="1"/>
  <c r="E69" i="1"/>
  <c r="E70" i="1"/>
  <c r="E71" i="1"/>
  <c r="E72" i="1"/>
  <c r="E73" i="1"/>
  <c r="G23" i="1"/>
  <c r="G24" i="1"/>
  <c r="G25" i="1"/>
  <c r="G26" i="1"/>
  <c r="G27" i="1"/>
  <c r="G28" i="1"/>
  <c r="G29" i="1"/>
  <c r="G30" i="1"/>
  <c r="E23" i="1"/>
  <c r="E24" i="1"/>
  <c r="E25" i="1"/>
  <c r="E26" i="1"/>
  <c r="E27" i="1"/>
  <c r="E28" i="1"/>
  <c r="E29" i="1"/>
  <c r="E30" i="1"/>
  <c r="G91" i="1"/>
  <c r="E91" i="1"/>
  <c r="G125" i="1"/>
  <c r="E125" i="1"/>
  <c r="E67" i="1"/>
  <c r="L67" i="1" s="1"/>
  <c r="G67" i="1"/>
  <c r="G66" i="1"/>
  <c r="E66" i="1"/>
  <c r="L66" i="1" s="1"/>
  <c r="G65" i="1"/>
  <c r="E65" i="1"/>
  <c r="L65" i="1" s="1"/>
  <c r="G175" i="1"/>
  <c r="E175" i="1"/>
  <c r="G172" i="1"/>
  <c r="G173" i="1"/>
  <c r="G174" i="1"/>
  <c r="E172" i="1"/>
  <c r="L172" i="1" s="1"/>
  <c r="E173" i="1"/>
  <c r="L173" i="1" s="1"/>
  <c r="E174" i="1"/>
  <c r="G10" i="1"/>
  <c r="G11" i="1"/>
  <c r="E10" i="1"/>
  <c r="E11" i="1"/>
  <c r="G21" i="1"/>
  <c r="E21" i="1"/>
  <c r="G156" i="1"/>
  <c r="E156" i="1"/>
  <c r="L156" i="1" s="1"/>
  <c r="G89" i="1"/>
  <c r="E89" i="1"/>
  <c r="G97" i="1"/>
  <c r="E97" i="1"/>
  <c r="G334" i="1"/>
  <c r="G88" i="1"/>
  <c r="E88" i="1"/>
  <c r="G90" i="1"/>
  <c r="E90" i="1"/>
  <c r="G126" i="1"/>
  <c r="E126" i="1"/>
  <c r="G261" i="1"/>
  <c r="G262" i="1"/>
  <c r="G263" i="1"/>
  <c r="G264" i="1"/>
  <c r="E261" i="1"/>
  <c r="E262" i="1"/>
  <c r="E263" i="1"/>
  <c r="E264" i="1"/>
  <c r="G260" i="1"/>
  <c r="E260" i="1"/>
  <c r="H56" i="1"/>
  <c r="I56" i="1"/>
  <c r="J56" i="1"/>
  <c r="K56" i="1"/>
  <c r="D56" i="1"/>
  <c r="D373" i="1" s="1"/>
  <c r="G55" i="1"/>
  <c r="G56" i="1" s="1"/>
  <c r="E55" i="1"/>
  <c r="E56" i="1" s="1"/>
  <c r="G265" i="1"/>
  <c r="E265" i="1"/>
  <c r="E303" i="1"/>
  <c r="G303" i="1" s="1"/>
  <c r="F367" i="1" l="1"/>
  <c r="O65" i="1"/>
  <c r="O156" i="1"/>
  <c r="O260" i="1"/>
  <c r="O265" i="1"/>
  <c r="E243" i="1"/>
  <c r="G243" i="1" s="1"/>
  <c r="G179" i="1"/>
  <c r="E179" i="1"/>
  <c r="L179" i="1" s="1"/>
  <c r="G162" i="1"/>
  <c r="G163" i="1"/>
  <c r="E162" i="1"/>
  <c r="E163" i="1"/>
  <c r="G159" i="1"/>
  <c r="G160" i="1"/>
  <c r="E159" i="1"/>
  <c r="E160" i="1"/>
  <c r="G161" i="1"/>
  <c r="E161" i="1"/>
  <c r="O179" i="1" l="1"/>
  <c r="O161" i="1"/>
  <c r="G36" i="1"/>
  <c r="G37" i="1"/>
  <c r="E36" i="1"/>
  <c r="E37" i="1"/>
  <c r="G35" i="1"/>
  <c r="E35" i="1"/>
  <c r="G34" i="1"/>
  <c r="E34" i="1"/>
  <c r="G22" i="1" l="1"/>
  <c r="E22" i="1"/>
  <c r="G113" i="1"/>
  <c r="G114" i="1"/>
  <c r="G115" i="1"/>
  <c r="G116" i="1"/>
  <c r="G117" i="1"/>
  <c r="G118" i="1"/>
  <c r="G119" i="1"/>
  <c r="E113" i="1"/>
  <c r="E114" i="1"/>
  <c r="E115" i="1"/>
  <c r="E116" i="1"/>
  <c r="E117" i="1"/>
  <c r="E118" i="1"/>
  <c r="E119" i="1"/>
  <c r="G214" i="1" l="1"/>
  <c r="E46" i="1" l="1"/>
  <c r="E47" i="1"/>
  <c r="E48" i="1"/>
  <c r="E49" i="1"/>
  <c r="E51" i="1"/>
  <c r="E52" i="1"/>
  <c r="G46" i="1"/>
  <c r="G47" i="1"/>
  <c r="G48" i="1"/>
  <c r="G49" i="1"/>
  <c r="G51" i="1"/>
  <c r="G52" i="1"/>
  <c r="G40" i="1"/>
  <c r="E40" i="1"/>
  <c r="D275" i="1"/>
  <c r="G274" i="1"/>
  <c r="E274" i="1"/>
  <c r="G320" i="1"/>
  <c r="E320" i="1"/>
  <c r="G158" i="1"/>
  <c r="E158" i="1"/>
  <c r="L158" i="1" s="1"/>
  <c r="G178" i="1"/>
  <c r="E178" i="1"/>
  <c r="L178" i="1" s="1"/>
  <c r="G87" i="1"/>
  <c r="E87" i="1"/>
  <c r="G292" i="1"/>
  <c r="E292" i="1"/>
  <c r="G327" i="1"/>
  <c r="E327" i="1"/>
  <c r="G120" i="1"/>
  <c r="G121" i="1"/>
  <c r="E120" i="1"/>
  <c r="L120" i="1" s="1"/>
  <c r="E121" i="1"/>
  <c r="L121" i="1" s="1"/>
  <c r="G19" i="1"/>
  <c r="E19" i="1"/>
  <c r="G146" i="1"/>
  <c r="E146" i="1"/>
  <c r="G356" i="1"/>
  <c r="E355" i="1"/>
  <c r="E356" i="1"/>
  <c r="G355" i="1"/>
  <c r="D53" i="1"/>
  <c r="O158" i="1" l="1"/>
  <c r="O178" i="1"/>
  <c r="G104" i="1"/>
  <c r="E104" i="1"/>
  <c r="G96" i="1"/>
  <c r="E96" i="1"/>
  <c r="L96" i="1" s="1"/>
  <c r="E308" i="1"/>
  <c r="G308" i="1" s="1"/>
  <c r="G145" i="1"/>
  <c r="E145" i="1"/>
  <c r="G330" i="1"/>
  <c r="G105" i="1" l="1"/>
  <c r="E105" i="1"/>
  <c r="G102" i="1"/>
  <c r="E102" i="1"/>
  <c r="G149" i="1"/>
  <c r="E149" i="1"/>
  <c r="G82" i="1"/>
  <c r="E82" i="1"/>
  <c r="G81" i="1"/>
  <c r="E81" i="1"/>
  <c r="G80" i="1"/>
  <c r="E80" i="1"/>
  <c r="G79" i="1"/>
  <c r="E79" i="1"/>
  <c r="G12" i="1"/>
  <c r="E12" i="1"/>
  <c r="E16" i="1"/>
  <c r="G16" i="1" s="1"/>
  <c r="E15" i="1"/>
  <c r="G15" i="1" s="1"/>
  <c r="G144" i="1"/>
  <c r="E144" i="1"/>
  <c r="G42" i="1"/>
  <c r="G43" i="1"/>
  <c r="E43" i="1"/>
  <c r="E42" i="1"/>
  <c r="G39" i="1"/>
  <c r="E39" i="1"/>
  <c r="G38" i="1"/>
  <c r="G349" i="1" l="1"/>
  <c r="G350" i="1"/>
  <c r="E349" i="1"/>
  <c r="E350" i="1"/>
  <c r="E347" i="1"/>
  <c r="G336" i="1"/>
  <c r="E336" i="1"/>
  <c r="G335" i="1"/>
  <c r="E335" i="1"/>
  <c r="E334" i="1"/>
  <c r="G266" i="1"/>
  <c r="G267" i="1"/>
  <c r="G268" i="1"/>
  <c r="E268" i="1"/>
  <c r="E267" i="1"/>
  <c r="E266" i="1"/>
  <c r="O268" i="1" l="1"/>
  <c r="O266" i="1"/>
  <c r="O267" i="1"/>
  <c r="G45" i="1" l="1"/>
  <c r="E45" i="1"/>
  <c r="E142" i="1"/>
  <c r="E143" i="1"/>
  <c r="G142" i="1"/>
  <c r="G143" i="1"/>
  <c r="G20" i="1"/>
  <c r="E20" i="1"/>
  <c r="G44" i="1"/>
  <c r="E44" i="1"/>
  <c r="G140" i="1"/>
  <c r="G141" i="1"/>
  <c r="E141" i="1"/>
  <c r="L141" i="1" s="1"/>
  <c r="E140" i="1"/>
  <c r="L140" i="1" s="1"/>
  <c r="G134" i="1"/>
  <c r="E134" i="1"/>
  <c r="G155" i="1"/>
  <c r="G322" i="1"/>
  <c r="E322" i="1"/>
  <c r="E249" i="1"/>
  <c r="G135" i="1"/>
  <c r="E135" i="1"/>
  <c r="G164" i="1"/>
  <c r="E164" i="1"/>
  <c r="L164" i="1" s="1"/>
  <c r="O164" i="1" l="1"/>
  <c r="E124" i="1"/>
  <c r="E123" i="1"/>
  <c r="L123" i="1" s="1"/>
  <c r="G123" i="1"/>
  <c r="G124" i="1"/>
  <c r="K366" i="1" l="1"/>
  <c r="J366" i="1"/>
  <c r="I366" i="1"/>
  <c r="H366" i="1"/>
  <c r="G366" i="1"/>
  <c r="O362" i="1"/>
  <c r="N365" i="1"/>
  <c r="K359" i="1"/>
  <c r="K361" i="1" s="1"/>
  <c r="J359" i="1"/>
  <c r="J361" i="1" s="1"/>
  <c r="I359" i="1"/>
  <c r="I361" i="1" s="1"/>
  <c r="H359" i="1"/>
  <c r="H361" i="1" s="1"/>
  <c r="D359" i="1"/>
  <c r="D361" i="1" s="1"/>
  <c r="G358" i="1"/>
  <c r="E358" i="1"/>
  <c r="G357" i="1"/>
  <c r="E357" i="1"/>
  <c r="G354" i="1"/>
  <c r="E354" i="1"/>
  <c r="G353" i="1"/>
  <c r="E353" i="1"/>
  <c r="G352" i="1"/>
  <c r="E352" i="1"/>
  <c r="G351" i="1"/>
  <c r="E351" i="1"/>
  <c r="G348" i="1"/>
  <c r="E348" i="1"/>
  <c r="G347" i="1"/>
  <c r="G346" i="1"/>
  <c r="E346" i="1"/>
  <c r="O345" i="1"/>
  <c r="K344" i="1"/>
  <c r="J344" i="1"/>
  <c r="I344" i="1"/>
  <c r="H344" i="1"/>
  <c r="G341" i="1"/>
  <c r="E341" i="1"/>
  <c r="G340" i="1"/>
  <c r="E340" i="1"/>
  <c r="G339" i="1"/>
  <c r="E339" i="1"/>
  <c r="G338" i="1"/>
  <c r="E338" i="1"/>
  <c r="G337" i="1"/>
  <c r="E337" i="1"/>
  <c r="G333" i="1"/>
  <c r="E333" i="1"/>
  <c r="G332" i="1"/>
  <c r="E332" i="1"/>
  <c r="G331" i="1"/>
  <c r="E331" i="1"/>
  <c r="E330" i="1"/>
  <c r="G329" i="1"/>
  <c r="E329" i="1"/>
  <c r="G328" i="1"/>
  <c r="E328" i="1"/>
  <c r="G326" i="1"/>
  <c r="E326" i="1"/>
  <c r="G325" i="1"/>
  <c r="E325" i="1"/>
  <c r="G324" i="1"/>
  <c r="E324" i="1"/>
  <c r="G323" i="1"/>
  <c r="E323" i="1"/>
  <c r="G319" i="1"/>
  <c r="E319" i="1"/>
  <c r="G318" i="1"/>
  <c r="E318" i="1"/>
  <c r="G317" i="1"/>
  <c r="E317" i="1"/>
  <c r="G316" i="1"/>
  <c r="E316" i="1"/>
  <c r="G315" i="1"/>
  <c r="E315" i="1"/>
  <c r="O314" i="1"/>
  <c r="K311" i="1"/>
  <c r="K313" i="1" s="1"/>
  <c r="J311" i="1"/>
  <c r="J313" i="1" s="1"/>
  <c r="I311" i="1"/>
  <c r="I313" i="1" s="1"/>
  <c r="H311" i="1"/>
  <c r="H313" i="1" s="1"/>
  <c r="D311" i="1"/>
  <c r="D313" i="1" s="1"/>
  <c r="E310" i="1"/>
  <c r="G310" i="1" s="1"/>
  <c r="E309" i="1"/>
  <c r="G309" i="1" s="1"/>
  <c r="E307" i="1"/>
  <c r="G307" i="1" s="1"/>
  <c r="E306" i="1"/>
  <c r="G306" i="1" s="1"/>
  <c r="E305" i="1"/>
  <c r="G305" i="1" s="1"/>
  <c r="E304" i="1"/>
  <c r="G304" i="1" s="1"/>
  <c r="E302" i="1"/>
  <c r="G302" i="1" s="1"/>
  <c r="E301" i="1"/>
  <c r="G301" i="1" s="1"/>
  <c r="O298" i="1"/>
  <c r="K297" i="1"/>
  <c r="K299" i="1" s="1"/>
  <c r="J297" i="1"/>
  <c r="I297" i="1"/>
  <c r="I299" i="1" s="1"/>
  <c r="H299" i="1"/>
  <c r="G296" i="1"/>
  <c r="E296" i="1"/>
  <c r="G295" i="1"/>
  <c r="E295" i="1"/>
  <c r="G294" i="1"/>
  <c r="E294" i="1"/>
  <c r="G293" i="1"/>
  <c r="E293" i="1"/>
  <c r="G291" i="1"/>
  <c r="E291" i="1"/>
  <c r="G290" i="1"/>
  <c r="E290" i="1"/>
  <c r="G289" i="1"/>
  <c r="E289" i="1"/>
  <c r="G288" i="1"/>
  <c r="E288" i="1"/>
  <c r="G287" i="1"/>
  <c r="E287" i="1"/>
  <c r="G286" i="1"/>
  <c r="G285" i="1"/>
  <c r="E285" i="1"/>
  <c r="G284" i="1"/>
  <c r="E284" i="1"/>
  <c r="G283" i="1"/>
  <c r="E283" i="1"/>
  <c r="G282" i="1"/>
  <c r="E282" i="1"/>
  <c r="G281" i="1"/>
  <c r="G280" i="1"/>
  <c r="E280" i="1"/>
  <c r="O278" i="1"/>
  <c r="O276" i="1"/>
  <c r="K277" i="1"/>
  <c r="J277" i="1"/>
  <c r="I277" i="1"/>
  <c r="H277" i="1"/>
  <c r="D277" i="1"/>
  <c r="D372" i="1" s="1"/>
  <c r="G273" i="1"/>
  <c r="E273" i="1"/>
  <c r="G272" i="1"/>
  <c r="E272" i="1"/>
  <c r="G271" i="1"/>
  <c r="E271" i="1"/>
  <c r="G270" i="1"/>
  <c r="E270" i="1"/>
  <c r="G269" i="1"/>
  <c r="E269" i="1"/>
  <c r="G259" i="1"/>
  <c r="E259" i="1"/>
  <c r="G258" i="1"/>
  <c r="E258" i="1"/>
  <c r="G257" i="1"/>
  <c r="E257" i="1"/>
  <c r="G256" i="1"/>
  <c r="E256" i="1"/>
  <c r="G255" i="1"/>
  <c r="E255" i="1"/>
  <c r="G254" i="1"/>
  <c r="E254" i="1"/>
  <c r="O253" i="1"/>
  <c r="K250" i="1"/>
  <c r="K252" i="1" s="1"/>
  <c r="J250" i="1"/>
  <c r="J252" i="1" s="1"/>
  <c r="I250" i="1"/>
  <c r="I252" i="1" s="1"/>
  <c r="H250" i="1"/>
  <c r="H252" i="1" s="1"/>
  <c r="D250" i="1"/>
  <c r="D252" i="1" s="1"/>
  <c r="G249" i="1"/>
  <c r="E248" i="1"/>
  <c r="E250" i="1" s="1"/>
  <c r="E252" i="1" s="1"/>
  <c r="O245" i="1"/>
  <c r="K244" i="1"/>
  <c r="J244" i="1"/>
  <c r="I244" i="1"/>
  <c r="H244" i="1"/>
  <c r="D244" i="1"/>
  <c r="O242" i="1"/>
  <c r="O240" i="1"/>
  <c r="O239" i="1"/>
  <c r="K237" i="1"/>
  <c r="J237" i="1"/>
  <c r="I237" i="1"/>
  <c r="H237" i="1"/>
  <c r="G236" i="1"/>
  <c r="E236" i="1"/>
  <c r="G233" i="1"/>
  <c r="E233" i="1"/>
  <c r="L233" i="1" s="1"/>
  <c r="G232" i="1"/>
  <c r="E232" i="1"/>
  <c r="L232" i="1" s="1"/>
  <c r="G231" i="1"/>
  <c r="E231" i="1"/>
  <c r="L231" i="1" s="1"/>
  <c r="G230" i="1"/>
  <c r="E230" i="1"/>
  <c r="L230" i="1" s="1"/>
  <c r="G229" i="1"/>
  <c r="E229" i="1"/>
  <c r="L229" i="1" s="1"/>
  <c r="G228" i="1"/>
  <c r="E228" i="1"/>
  <c r="L228" i="1" s="1"/>
  <c r="G227" i="1"/>
  <c r="E227" i="1"/>
  <c r="L227" i="1" s="1"/>
  <c r="G226" i="1"/>
  <c r="E226" i="1"/>
  <c r="L226" i="1" s="1"/>
  <c r="G225" i="1"/>
  <c r="E225" i="1"/>
  <c r="L225" i="1" s="1"/>
  <c r="G224" i="1"/>
  <c r="E224" i="1"/>
  <c r="L224" i="1" s="1"/>
  <c r="G223" i="1"/>
  <c r="E223" i="1"/>
  <c r="L223" i="1" s="1"/>
  <c r="G222" i="1"/>
  <c r="E222" i="1"/>
  <c r="L222" i="1" s="1"/>
  <c r="G221" i="1"/>
  <c r="E221" i="1"/>
  <c r="L221" i="1" s="1"/>
  <c r="G220" i="1"/>
  <c r="E220" i="1"/>
  <c r="L220" i="1" s="1"/>
  <c r="G219" i="1"/>
  <c r="E219" i="1"/>
  <c r="L219" i="1" s="1"/>
  <c r="G218" i="1"/>
  <c r="E218" i="1"/>
  <c r="L218" i="1" s="1"/>
  <c r="G217" i="1"/>
  <c r="E217" i="1"/>
  <c r="L217" i="1" s="1"/>
  <c r="G216" i="1"/>
  <c r="E216" i="1"/>
  <c r="L216" i="1" s="1"/>
  <c r="G215" i="1"/>
  <c r="E215" i="1"/>
  <c r="L215" i="1" s="1"/>
  <c r="E214" i="1"/>
  <c r="L214" i="1" s="1"/>
  <c r="G213" i="1"/>
  <c r="E213" i="1"/>
  <c r="L213" i="1" s="1"/>
  <c r="G201" i="1"/>
  <c r="E201" i="1"/>
  <c r="G200" i="1"/>
  <c r="E200" i="1"/>
  <c r="G199" i="1"/>
  <c r="E199" i="1"/>
  <c r="G198" i="1"/>
  <c r="E198" i="1"/>
  <c r="L198" i="1" s="1"/>
  <c r="G197" i="1"/>
  <c r="E197" i="1"/>
  <c r="G196" i="1"/>
  <c r="E196" i="1"/>
  <c r="G195" i="1"/>
  <c r="E195" i="1"/>
  <c r="L195" i="1" s="1"/>
  <c r="G194" i="1"/>
  <c r="E194" i="1"/>
  <c r="L194" i="1" s="1"/>
  <c r="G193" i="1"/>
  <c r="E193" i="1"/>
  <c r="G192" i="1"/>
  <c r="E192" i="1"/>
  <c r="G191" i="1"/>
  <c r="E191" i="1"/>
  <c r="L191" i="1" s="1"/>
  <c r="G190" i="1"/>
  <c r="E190" i="1"/>
  <c r="L190" i="1" s="1"/>
  <c r="G189" i="1"/>
  <c r="E189" i="1"/>
  <c r="G188" i="1"/>
  <c r="E188" i="1"/>
  <c r="G187" i="1"/>
  <c r="E187" i="1"/>
  <c r="L187" i="1" s="1"/>
  <c r="G186" i="1"/>
  <c r="E186" i="1"/>
  <c r="G185" i="1"/>
  <c r="E185" i="1"/>
  <c r="G184" i="1"/>
  <c r="E184" i="1"/>
  <c r="L184" i="1" s="1"/>
  <c r="G183" i="1"/>
  <c r="E183" i="1"/>
  <c r="G182" i="1"/>
  <c r="E182" i="1"/>
  <c r="L182" i="1" s="1"/>
  <c r="G181" i="1"/>
  <c r="E181" i="1"/>
  <c r="L181" i="1" s="1"/>
  <c r="G180" i="1"/>
  <c r="E180" i="1"/>
  <c r="G171" i="1"/>
  <c r="E171" i="1"/>
  <c r="L171" i="1" s="1"/>
  <c r="G170" i="1"/>
  <c r="E170" i="1"/>
  <c r="G169" i="1"/>
  <c r="E169" i="1"/>
  <c r="G168" i="1"/>
  <c r="E168" i="1"/>
  <c r="L168" i="1" s="1"/>
  <c r="G167" i="1"/>
  <c r="E167" i="1"/>
  <c r="G166" i="1"/>
  <c r="E166" i="1"/>
  <c r="G165" i="1"/>
  <c r="E165" i="1"/>
  <c r="L165" i="1" s="1"/>
  <c r="G157" i="1"/>
  <c r="L157" i="1"/>
  <c r="O155" i="1"/>
  <c r="G154" i="1"/>
  <c r="E154" i="1"/>
  <c r="L154" i="1" s="1"/>
  <c r="G153" i="1"/>
  <c r="E153" i="1"/>
  <c r="L153" i="1" s="1"/>
  <c r="G152" i="1"/>
  <c r="E152" i="1"/>
  <c r="O151" i="1"/>
  <c r="L151" i="1"/>
  <c r="K150" i="1"/>
  <c r="J150" i="1"/>
  <c r="I150" i="1"/>
  <c r="H150" i="1"/>
  <c r="D150" i="1"/>
  <c r="G147" i="1"/>
  <c r="E147" i="1"/>
  <c r="G139" i="1"/>
  <c r="L139" i="1"/>
  <c r="G138" i="1"/>
  <c r="G137" i="1"/>
  <c r="E137" i="1"/>
  <c r="G136" i="1"/>
  <c r="E136" i="1"/>
  <c r="L136" i="1" s="1"/>
  <c r="G122" i="1"/>
  <c r="E122" i="1"/>
  <c r="L122" i="1" s="1"/>
  <c r="G112" i="1"/>
  <c r="E112" i="1"/>
  <c r="G111" i="1"/>
  <c r="E111" i="1"/>
  <c r="G110" i="1"/>
  <c r="E110" i="1"/>
  <c r="G109" i="1"/>
  <c r="E109" i="1"/>
  <c r="G108" i="1"/>
  <c r="E108" i="1"/>
  <c r="L108" i="1" s="1"/>
  <c r="G107" i="1"/>
  <c r="E107" i="1"/>
  <c r="G106" i="1"/>
  <c r="E106" i="1"/>
  <c r="G103" i="1"/>
  <c r="E103" i="1"/>
  <c r="L103" i="1" s="1"/>
  <c r="E101" i="1"/>
  <c r="G100" i="1"/>
  <c r="E100" i="1"/>
  <c r="G99" i="1"/>
  <c r="E99" i="1"/>
  <c r="G98" i="1"/>
  <c r="E98" i="1"/>
  <c r="L98" i="1" s="1"/>
  <c r="O95" i="1"/>
  <c r="L95" i="1"/>
  <c r="K94" i="1"/>
  <c r="J94" i="1"/>
  <c r="I94" i="1"/>
  <c r="H94" i="1"/>
  <c r="D94" i="1"/>
  <c r="G86" i="1"/>
  <c r="E86" i="1"/>
  <c r="O85" i="1"/>
  <c r="L85" i="1"/>
  <c r="G78" i="1"/>
  <c r="E78" i="1"/>
  <c r="G77" i="1"/>
  <c r="E77" i="1"/>
  <c r="L77" i="1" s="1"/>
  <c r="G64" i="1"/>
  <c r="E64" i="1"/>
  <c r="G63" i="1"/>
  <c r="E63" i="1"/>
  <c r="G62" i="1"/>
  <c r="E62" i="1"/>
  <c r="L62" i="1" s="1"/>
  <c r="G61" i="1"/>
  <c r="E61" i="1"/>
  <c r="G58" i="1"/>
  <c r="E58" i="1"/>
  <c r="O57" i="1"/>
  <c r="L57" i="1"/>
  <c r="K53" i="1"/>
  <c r="J53" i="1"/>
  <c r="I53" i="1"/>
  <c r="H53" i="1"/>
  <c r="L49" i="1"/>
  <c r="G41" i="1"/>
  <c r="E41" i="1"/>
  <c r="E53" i="1" s="1"/>
  <c r="O20" i="1"/>
  <c r="O18" i="1"/>
  <c r="L18" i="1"/>
  <c r="K17" i="1"/>
  <c r="J17" i="1"/>
  <c r="I17" i="1"/>
  <c r="H17" i="1"/>
  <c r="D17" i="1"/>
  <c r="L14" i="1"/>
  <c r="K13" i="1"/>
  <c r="J13" i="1"/>
  <c r="I13" i="1"/>
  <c r="H13" i="1"/>
  <c r="D13" i="1"/>
  <c r="G9" i="1"/>
  <c r="G13" i="1" s="1"/>
  <c r="E9" i="1"/>
  <c r="E13" i="1" s="1"/>
  <c r="D371" i="1" l="1"/>
  <c r="D375" i="1"/>
  <c r="I364" i="1"/>
  <c r="J364" i="1"/>
  <c r="K364" i="1"/>
  <c r="H364" i="1"/>
  <c r="E297" i="1"/>
  <c r="E299" i="1" s="1"/>
  <c r="L201" i="1"/>
  <c r="E237" i="1"/>
  <c r="E342" i="1"/>
  <c r="G84" i="1"/>
  <c r="L58" i="1"/>
  <c r="E84" i="1"/>
  <c r="G275" i="1"/>
  <c r="E275" i="1"/>
  <c r="J238" i="1"/>
  <c r="K238" i="1"/>
  <c r="I238" i="1"/>
  <c r="H238" i="1"/>
  <c r="H241" i="1"/>
  <c r="J241" i="1"/>
  <c r="K241" i="1"/>
  <c r="I241" i="1"/>
  <c r="D246" i="1"/>
  <c r="D370" i="1" s="1"/>
  <c r="O255" i="1"/>
  <c r="O191" i="1"/>
  <c r="O188" i="1"/>
  <c r="L188" i="1"/>
  <c r="O270" i="1"/>
  <c r="O280" i="1"/>
  <c r="O193" i="1"/>
  <c r="O196" i="1"/>
  <c r="O256" i="1"/>
  <c r="O296" i="1"/>
  <c r="O154" i="1"/>
  <c r="O169" i="1"/>
  <c r="O258" i="1"/>
  <c r="O269" i="1"/>
  <c r="O271" i="1"/>
  <c r="L169" i="1"/>
  <c r="O185" i="1"/>
  <c r="L196" i="1"/>
  <c r="O257" i="1"/>
  <c r="O198" i="1"/>
  <c r="O199" i="1"/>
  <c r="O153" i="1"/>
  <c r="K365" i="1"/>
  <c r="O165" i="1"/>
  <c r="O182" i="1"/>
  <c r="L185" i="1"/>
  <c r="L193" i="1"/>
  <c r="O194" i="1"/>
  <c r="O195" i="1"/>
  <c r="L199" i="1"/>
  <c r="O201" i="1"/>
  <c r="G248" i="1"/>
  <c r="G250" i="1" s="1"/>
  <c r="G252" i="1" s="1"/>
  <c r="O259" i="1"/>
  <c r="G359" i="1"/>
  <c r="G361" i="1" s="1"/>
  <c r="O61" i="1"/>
  <c r="O281" i="1"/>
  <c r="O322" i="1"/>
  <c r="O122" i="1"/>
  <c r="O58" i="1"/>
  <c r="O100" i="1"/>
  <c r="O111" i="1"/>
  <c r="O136" i="1"/>
  <c r="O41" i="1"/>
  <c r="O63" i="1"/>
  <c r="O86" i="1"/>
  <c r="O77" i="1"/>
  <c r="O103" i="1"/>
  <c r="L100" i="1"/>
  <c r="L111" i="1"/>
  <c r="G94" i="1"/>
  <c r="O62" i="1"/>
  <c r="O99" i="1"/>
  <c r="O101" i="1"/>
  <c r="O107" i="1"/>
  <c r="O110" i="1"/>
  <c r="O138" i="1"/>
  <c r="O147" i="1"/>
  <c r="L20" i="1"/>
  <c r="L110" i="1"/>
  <c r="L63" i="1"/>
  <c r="O78" i="1"/>
  <c r="E94" i="1"/>
  <c r="O98" i="1"/>
  <c r="O108" i="1"/>
  <c r="L138" i="1"/>
  <c r="L53" i="1"/>
  <c r="L86" i="1"/>
  <c r="L101" i="1"/>
  <c r="L147" i="1"/>
  <c r="L9" i="1"/>
  <c r="O9" i="1"/>
  <c r="G53" i="1"/>
  <c r="O64" i="1"/>
  <c r="G150" i="1"/>
  <c r="G17" i="1"/>
  <c r="E17" i="1"/>
  <c r="L17" i="1" s="1"/>
  <c r="L61" i="1"/>
  <c r="L64" i="1"/>
  <c r="L78" i="1"/>
  <c r="L99" i="1"/>
  <c r="L107" i="1"/>
  <c r="O109" i="1"/>
  <c r="L109" i="1"/>
  <c r="O157" i="1"/>
  <c r="O171" i="1"/>
  <c r="O184" i="1"/>
  <c r="O190" i="1"/>
  <c r="O197" i="1"/>
  <c r="L197" i="1"/>
  <c r="E359" i="1"/>
  <c r="I365" i="1"/>
  <c r="L41" i="1"/>
  <c r="O167" i="1"/>
  <c r="L167" i="1"/>
  <c r="O180" i="1"/>
  <c r="L180" i="1"/>
  <c r="O186" i="1"/>
  <c r="L186" i="1"/>
  <c r="O192" i="1"/>
  <c r="L192" i="1"/>
  <c r="E311" i="1"/>
  <c r="E313" i="1" s="1"/>
  <c r="O200" i="1"/>
  <c r="L200" i="1"/>
  <c r="E150" i="1"/>
  <c r="O106" i="1"/>
  <c r="L106" i="1"/>
  <c r="L155" i="1"/>
  <c r="G244" i="1"/>
  <c r="J299" i="1"/>
  <c r="J365" i="1" s="1"/>
  <c r="G311" i="1"/>
  <c r="G313" i="1" s="1"/>
  <c r="O168" i="1"/>
  <c r="O181" i="1"/>
  <c r="O187" i="1"/>
  <c r="O236" i="1"/>
  <c r="L236" i="1"/>
  <c r="O254" i="1"/>
  <c r="O112" i="1"/>
  <c r="L112" i="1"/>
  <c r="O137" i="1"/>
  <c r="L137" i="1"/>
  <c r="O152" i="1"/>
  <c r="L152" i="1"/>
  <c r="O166" i="1"/>
  <c r="L166" i="1"/>
  <c r="O170" i="1"/>
  <c r="L170" i="1"/>
  <c r="O183" i="1"/>
  <c r="L183" i="1"/>
  <c r="O189" i="1"/>
  <c r="L189" i="1"/>
  <c r="H246" i="1"/>
  <c r="H365" i="1" s="1"/>
  <c r="E244" i="1"/>
  <c r="E375" i="1" l="1"/>
  <c r="L84" i="1"/>
  <c r="E374" i="1"/>
  <c r="E364" i="1"/>
  <c r="L94" i="1"/>
  <c r="L13" i="1"/>
  <c r="G277" i="1"/>
  <c r="E277" i="1"/>
  <c r="E372" i="1" s="1"/>
  <c r="K367" i="1"/>
  <c r="J367" i="1"/>
  <c r="H367" i="1"/>
  <c r="O53" i="1"/>
  <c r="O13" i="1"/>
  <c r="O84" i="1"/>
  <c r="O94" i="1"/>
  <c r="G246" i="1"/>
  <c r="O359" i="1"/>
  <c r="E361" i="1"/>
  <c r="E377" i="1" s="1"/>
  <c r="D377" i="1" s="1"/>
  <c r="L150" i="1"/>
  <c r="O150" i="1"/>
  <c r="O275" i="1"/>
  <c r="O244" i="1"/>
  <c r="E246" i="1"/>
  <c r="E370" i="1" s="1"/>
  <c r="I367" i="1"/>
  <c r="O277" i="1" l="1"/>
  <c r="O246" i="1"/>
  <c r="G210" i="1" l="1"/>
  <c r="G212" i="1"/>
  <c r="G205" i="1"/>
  <c r="G206" i="1"/>
  <c r="G204" i="1"/>
  <c r="G207" i="1"/>
  <c r="G203" i="1"/>
  <c r="G209" i="1"/>
  <c r="L209" i="1"/>
  <c r="L206" i="1"/>
  <c r="G208" i="1"/>
  <c r="L208" i="1"/>
  <c r="L212" i="1"/>
  <c r="G211" i="1"/>
  <c r="L211" i="1"/>
  <c r="L210" i="1"/>
  <c r="L203" i="1"/>
  <c r="D237" i="1"/>
  <c r="L205" i="1"/>
  <c r="L204" i="1"/>
  <c r="L207" i="1"/>
  <c r="G202" i="1"/>
  <c r="L202" i="1"/>
  <c r="G237" i="1" l="1"/>
  <c r="G364" i="1" s="1"/>
  <c r="D364" i="1"/>
  <c r="O364" i="1" s="1"/>
  <c r="D238" i="1"/>
  <c r="G238" i="1" l="1"/>
  <c r="E238" i="1"/>
  <c r="O237" i="1"/>
  <c r="O238" i="1" l="1"/>
  <c r="G279" i="1"/>
  <c r="G297" i="1" s="1"/>
  <c r="G299" i="1" s="1"/>
  <c r="D297" i="1"/>
  <c r="O279" i="1" l="1"/>
  <c r="D299" i="1"/>
  <c r="O297" i="1"/>
  <c r="D374" i="1" l="1"/>
  <c r="O299" i="1"/>
  <c r="G321" i="1"/>
  <c r="G342" i="1" s="1"/>
  <c r="D342" i="1"/>
  <c r="L365" i="1" s="1"/>
  <c r="O365" i="1" s="1"/>
  <c r="D241" i="1" l="1"/>
  <c r="O342" i="1"/>
  <c r="E344" i="1"/>
  <c r="E241" i="1"/>
  <c r="G344" i="1"/>
  <c r="G365" i="1" s="1"/>
  <c r="G367" i="1" s="1"/>
  <c r="G241" i="1"/>
  <c r="D344" i="1"/>
  <c r="E365" i="1" l="1"/>
  <c r="E367" i="1" s="1"/>
  <c r="E376" i="1"/>
  <c r="E369" i="1" s="1"/>
  <c r="D376" i="1"/>
  <c r="D369" i="1" s="1"/>
  <c r="D365" i="1"/>
  <c r="O241" i="1"/>
  <c r="O344" i="1"/>
  <c r="D367" i="1" l="1"/>
  <c r="O361" i="1" s="1"/>
  <c r="O363" i="1"/>
</calcChain>
</file>

<file path=xl/sharedStrings.xml><?xml version="1.0" encoding="utf-8"?>
<sst xmlns="http://schemas.openxmlformats.org/spreadsheetml/2006/main" count="1014" uniqueCount="411">
  <si>
    <t>MUNICIPIUL SATU MARE</t>
  </si>
  <si>
    <t>Anexa nr.8</t>
  </si>
  <si>
    <t>DENUMIRE ACHIZITIE / OBIECTIV</t>
  </si>
  <si>
    <t>Sursa Finantare (02 Buget Local )</t>
  </si>
  <si>
    <t>Capitol bugetar</t>
  </si>
  <si>
    <t>Cap.51.02 Autoritati publice si actiuni externe</t>
  </si>
  <si>
    <t>Echipamente și aplicații informatice</t>
  </si>
  <si>
    <t>02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</si>
  <si>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</si>
  <si>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</si>
  <si>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</si>
  <si>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</si>
  <si>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</si>
  <si>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</si>
  <si>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</si>
  <si>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</si>
  <si>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</si>
  <si>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</si>
  <si>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</si>
  <si>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</si>
  <si>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</si>
  <si>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</si>
  <si>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</si>
  <si>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</si>
  <si>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</si>
  <si>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</si>
  <si>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</si>
  <si>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</si>
  <si>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</si>
  <si>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</si>
  <si>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</si>
  <si>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</si>
  <si>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</si>
  <si>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</si>
  <si>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</si>
  <si>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</si>
  <si>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</si>
  <si>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</si>
  <si>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</si>
  <si>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</si>
  <si>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</si>
  <si>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</si>
  <si>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</si>
  <si>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</si>
  <si>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</si>
  <si>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</si>
  <si>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</si>
  <si>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</si>
  <si>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</si>
  <si>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</si>
  <si>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</si>
  <si>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</si>
  <si>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</si>
  <si>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</si>
  <si>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</si>
  <si>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</si>
  <si>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</si>
  <si>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</si>
  <si>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</si>
  <si>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Modernizarea strada Mahatma Gandhi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</si>
  <si>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</si>
  <si>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</si>
  <si>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</si>
  <si>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</si>
  <si>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</si>
  <si>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</si>
  <si>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</si>
  <si>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</si>
  <si>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</si>
  <si>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</si>
  <si>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</si>
  <si>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</si>
  <si>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</si>
  <si>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</si>
  <si>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</si>
  <si>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</si>
  <si>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</si>
  <si>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</si>
  <si>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</si>
  <si>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</si>
  <si>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</si>
  <si>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</si>
  <si>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</si>
  <si>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</si>
  <si>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</si>
  <si>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</si>
  <si>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</si>
  <si>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</si>
  <si>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</si>
  <si>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</si>
  <si>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</si>
  <si>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</si>
  <si>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</si>
  <si>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</si>
  <si>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</si>
  <si>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</si>
  <si>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</si>
  <si>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</si>
  <si>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</si>
  <si>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</si>
  <si>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</si>
  <si>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</si>
  <si>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</si>
  <si>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</si>
  <si>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</si>
  <si>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</si>
  <si>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</si>
  <si>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</si>
  <si>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</si>
  <si>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</si>
  <si>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</si>
  <si>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</si>
  <si>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</si>
  <si>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</si>
  <si>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</si>
  <si>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</si>
  <si>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</si>
  <si>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</si>
  <si>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</si>
  <si>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</si>
  <si>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</si>
  <si>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</si>
  <si>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</si>
  <si>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</si>
  <si>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</si>
  <si>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</si>
  <si>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</si>
  <si>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</si>
  <si>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</si>
  <si>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</si>
  <si>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</si>
  <si>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</si>
  <si>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</si>
  <si>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</si>
  <si>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</si>
  <si>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</si>
  <si>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</si>
  <si>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</si>
  <si>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</si>
  <si>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</si>
  <si>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</si>
  <si>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</si>
  <si>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</si>
  <si>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</si>
  <si>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</si>
  <si>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</si>
  <si>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</si>
  <si>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</si>
  <si>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</si>
  <si>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</si>
  <si>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</si>
  <si>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</si>
  <si>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</si>
  <si>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</si>
  <si>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</si>
  <si>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</si>
  <si>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</si>
  <si>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</si>
  <si>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</si>
  <si>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</si>
  <si>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</si>
  <si>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</si>
  <si>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</si>
  <si>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</si>
  <si>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</si>
  <si>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</si>
  <si>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</si>
  <si>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</si>
  <si>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</si>
  <si>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</si>
  <si>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</si>
  <si>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</si>
  <si>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</si>
  <si>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</si>
  <si>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</si>
  <si>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</si>
  <si>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</si>
  <si>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</si>
  <si>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</si>
  <si>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</si>
  <si>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</si>
  <si>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</si>
  <si>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</si>
  <si>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</si>
  <si>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</si>
  <si>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</si>
  <si>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</si>
  <si>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</si>
  <si>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</si>
  <si>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</si>
  <si>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</si>
  <si>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</si>
  <si>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</si>
  <si>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</si>
  <si>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</si>
  <si>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</si>
  <si>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</si>
  <si>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</si>
  <si>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</si>
  <si>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</si>
  <si>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</si>
  <si>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</si>
  <si>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</si>
  <si>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</si>
  <si>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</si>
  <si>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</si>
  <si>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</si>
  <si>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</si>
  <si>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</si>
  <si>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</si>
  <si>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</si>
  <si>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</si>
  <si>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</si>
  <si>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</si>
  <si>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</si>
  <si>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</si>
  <si>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</si>
  <si>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</si>
  <si>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</si>
  <si>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</si>
  <si>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</si>
  <si>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</si>
  <si>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</si>
  <si>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</si>
  <si>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</si>
  <si>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</si>
  <si>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</si>
  <si>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</si>
  <si>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</si>
  <si>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</si>
  <si>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</si>
  <si>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PROGRAM 2023</t>
  </si>
  <si>
    <t>SF Elaborare PUZ zona I</t>
  </si>
  <si>
    <t>SF Expertiză tehnică strada Depozitelor</t>
  </si>
  <si>
    <t>03</t>
  </si>
  <si>
    <t>70/59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</si>
  <si>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</si>
  <si>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</si>
  <si>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</si>
  <si>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</si>
  <si>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</si>
  <si>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</si>
  <si>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</si>
  <si>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</si>
  <si>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</si>
  <si>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</si>
  <si>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</si>
  <si>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</si>
  <si>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</si>
  <si>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</si>
  <si>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</si>
  <si>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</si>
  <si>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</si>
  <si>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</si>
  <si>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</si>
  <si>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</si>
  <si>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</si>
  <si>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</si>
  <si>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</si>
  <si>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</si>
  <si>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</si>
  <si>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</si>
  <si>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</si>
  <si>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</si>
  <si>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</si>
  <si>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</si>
  <si>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</si>
  <si>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</si>
  <si>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</si>
  <si>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</si>
  <si>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Înființare centru educațional multifuncțional p-ta Anghel Saligni Satu Mare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</si>
  <si>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</si>
  <si>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</si>
  <si>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</si>
  <si>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</si>
  <si>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</si>
  <si>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</si>
  <si>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</si>
  <si>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</si>
  <si>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</si>
  <si>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</si>
  <si>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</si>
  <si>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</si>
  <si>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</si>
  <si>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Dotari de specialitate la proiectul Modernizare infrastructură educațională Liceul Tehnologic ”Constantin Brâncuși”</t>
  </si>
  <si>
    <t>PT Extindere unitate de învăţământ prin construcţii provizorii Şcoala Gimnazială Grigore Moisil Satu Mare</t>
  </si>
  <si>
    <t>2021</t>
  </si>
  <si>
    <t>Lista creditelor de angajament și Programul multianual de investiții pe anii 2022, 2023, 2024 și 2025 aferentă obiectivelor de investiţii aprobate în 
Secţiunea de dezvoltare a bugetului local finanţate din surse proprii şi din fonduri externe nearambursabile 2021</t>
  </si>
  <si>
    <t>PROGRAM 2024</t>
  </si>
  <si>
    <t>PROGRAM    2025</t>
  </si>
  <si>
    <t>Constructie modulara provizorie – containere la Şcoala Gimnazială Grigore Moisil Satu Mare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</si>
  <si>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</si>
  <si>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</si>
  <si>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</si>
  <si>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</si>
  <si>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Sistem efracţie  la Şcoala Gimnazială Octavian Goga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</si>
  <si>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</si>
  <si>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</si>
  <si>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</si>
  <si>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</si>
  <si>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Dotari pentru Stații de reîncărcare pentru vehicule electrice și electrice - hibrid plug-in, Satu Mare</t>
  </si>
  <si>
    <t>TOTAL CHELTUIELI CAPITAL 2021</t>
  </si>
  <si>
    <t>DALI Mansardare imobil situat pe str.Constatin Brâncoveanu, nr.6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</si>
  <si>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</si>
  <si>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</si>
  <si>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</si>
  <si>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</si>
  <si>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</si>
  <si>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</si>
  <si>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</si>
  <si>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</si>
  <si>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</si>
  <si>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</si>
  <si>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</si>
  <si>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</si>
  <si>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</si>
  <si>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Modernizare infrastructura educațională Gradinița nr. 29 și Creșa Punguța cu Doi Bani  - dotări Echipament IT</t>
  </si>
  <si>
    <t>Modernizare infrastructura educațională Gradinița nr. 29 și Creșa Punguța cu Doi Bani - dotări Aparatură electrocasnică</t>
  </si>
  <si>
    <t>Modernizare infrastructura educațională Gradinița nr. 29 și Creșa Punguța cu Doi Bani  - dotări Mobilier</t>
  </si>
  <si>
    <t>Modernizare infrastructura educațională Gradinița nr. 29 și Creșa Punguța cu Doi Bani - dotări Sistem mbrire</t>
  </si>
  <si>
    <t>SF Extindere Parc Industrial Sud</t>
  </si>
  <si>
    <t>SF Centru de zi Sătmărel</t>
  </si>
  <si>
    <t>Boiler 1000 litri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</si>
  <si>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</si>
  <si>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</si>
  <si>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</si>
  <si>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PT Regenerare fizică a zonei Ostrovului - întăbulare clădire</t>
  </si>
  <si>
    <t>Certificarea performanței energetice pentru proiectul "Regenerare fizică a zonei Ostrovului"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</si>
  <si>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</si>
  <si>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</si>
  <si>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</si>
  <si>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</si>
  <si>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</si>
  <si>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</si>
  <si>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</si>
  <si>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</si>
  <si>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</si>
  <si>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</si>
  <si>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Plan de Mobilitate Urbană Durabilă 2021-2031</t>
  </si>
  <si>
    <t>SF Strategie Integrată de Dezvoltare Urbană 2021-2031</t>
  </si>
  <si>
    <t>SF Extinderea iluminatului public pe strada Fluturilor</t>
  </si>
  <si>
    <t>SF Amenajare parc în zona Noroieni</t>
  </si>
  <si>
    <t>Autoutilitară electrică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</si>
  <si>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</si>
  <si>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</si>
  <si>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</si>
  <si>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</si>
  <si>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</si>
  <si>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</si>
  <si>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</si>
  <si>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</si>
  <si>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</si>
  <si>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</si>
  <si>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</si>
  <si>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</si>
  <si>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</si>
  <si>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Regenerare ZONA URBANA SOARELUI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</si>
  <si>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</si>
  <si>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</si>
  <si>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</si>
  <si>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SF Staţie intermodală Bdul. Lucian Blaga- Str. Păuleşti</t>
  </si>
  <si>
    <t>SF Staţie intermodală Bdul. Lucian Blaga- Str. Vulturului/Str. Crângului</t>
  </si>
  <si>
    <t>SF Staţie intermodală Drumul Careiului- Str. Oituz</t>
  </si>
  <si>
    <t>SF Centru de comandă şi Monitorizare al traficului Str. Porumbeilor</t>
  </si>
  <si>
    <t>SF Infiinţarea şi modernizarea staţiilor de autobus SMART în municipiul Satu Mare</t>
  </si>
  <si>
    <t>SF Extinderea sistemului de management al traficului pentru transport public şi achiziţia a 20 de autobuse hibrid</t>
  </si>
  <si>
    <t>SF Sistem de monitorizare al traficului rutier în municipiul Satu Mare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</si>
  <si>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</si>
  <si>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</si>
  <si>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SF PUD Construire creșă</t>
  </si>
  <si>
    <t>Teren multisport la Liceul cu Program Sportiv, Baza Spotiva Dinamo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</si>
  <si>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</si>
  <si>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</si>
  <si>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</si>
  <si>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</si>
  <si>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</si>
  <si>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</si>
  <si>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</si>
  <si>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</si>
  <si>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</si>
  <si>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</si>
  <si>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</si>
  <si>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</si>
  <si>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</si>
  <si>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</si>
  <si>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DALI Reabilitare termică la blocurile de locuinţe str.Corvinilor nr.17</t>
  </si>
  <si>
    <t>DALI Reabilitare termică la blocurile de locuinţe strada Careiului bl.C3-C5</t>
  </si>
  <si>
    <t>DALI Reabilitare termică la blocurile de locuinţe B-dul Lucian Blaga bl.UU40</t>
  </si>
  <si>
    <t>DALI Reabilitare termică la blocurile de locuinţe P-ta Soarelui bl.UU4,6,8,10</t>
  </si>
  <si>
    <t>DALI Reabilitare termică la blocurile de locuinţe B-dul Mircea cel Bătrân nr.21  bl.C27</t>
  </si>
  <si>
    <t>DALI Reabilitare termică la blocurile de locuinţe str.Mircea cel Bătrân nr.23 blC26</t>
  </si>
  <si>
    <t>DALI Reabilitare termică la blocurile de locuinţe str.Mircea cel Bătrân nr.25 bl.C25</t>
  </si>
  <si>
    <t>DALI Iluminat ornamental pentru locașurile de cult din Municipiul Satu Mare</t>
  </si>
  <si>
    <t>SF Transformare centrală termică situată pe b-dul Muncii, nr.44 în sală sport multifuncțională</t>
  </si>
  <si>
    <t xml:space="preserve">Actualizare DALI pentru Implementarea măsurilor de eficienţă energetică la Sala de Scrimă “Alexandru Csipler” </t>
  </si>
  <si>
    <t>SF Pista de biciclete pe coronamentul digului mal drept al râului Someș din dreptul străzii Fântânii spre comuna Odoreu</t>
  </si>
  <si>
    <t>Achiziție mese pentru comercializarea produselor agricole</t>
  </si>
  <si>
    <t>DALI pentru implementarea măsurilor de eficiență energetică la Grădiniţa nr. 11</t>
  </si>
  <si>
    <t>DALI pentru implementarea măsurilor de eficiență energetică la sala de sport al Școlii gimnaziale Bălcescu - Petofi</t>
  </si>
  <si>
    <t>Eliberarea amplasamentului și/sau pentru realizarea condițiilor de coexistență – proiectare și execuție</t>
  </si>
  <si>
    <t>Studiu de coexistență pentru obiectivul de investiții ”Amenajare pistă de biciclete pe strada Botizului - Pod Golescu</t>
  </si>
  <si>
    <t>DALI pentru Implementarea măsurilor de eficienţă energetică la Școala gimnazială Octavian Goga</t>
  </si>
  <si>
    <t xml:space="preserve">Credite angajament pe anul 2021-buget local </t>
  </si>
  <si>
    <t xml:space="preserve">Credite angajament pe anul 2021- sursa finantare CREDITE INTERNE </t>
  </si>
  <si>
    <t>TOTAL SECTIUNEA DE DEZVOLTARE , 
din care:</t>
  </si>
  <si>
    <t>TOTAL INVESTITII 2021</t>
  </si>
  <si>
    <t>CREDITE INTERNE</t>
  </si>
  <si>
    <t>BUGET LOCAL</t>
  </si>
  <si>
    <t>Credite
 angajament 
total</t>
  </si>
  <si>
    <t>Credite
 bugetare 
2021</t>
  </si>
  <si>
    <t>PROGRAM 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</si>
</sst>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3" fontId="2" fillId="2" borderId="12" xfId="0" applyNumberFormat="1" applyFont="1" applyFill="1" applyBorder="1"/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4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4" fillId="3" borderId="22" xfId="0" applyNumberFormat="1" applyFont="1" applyFill="1" applyBorder="1"/>
    <xf numFmtId="3" fontId="4" fillId="3" borderId="23" xfId="0" applyNumberFormat="1" applyFont="1" applyFill="1" applyBorder="1"/>
    <xf numFmtId="3" fontId="4" fillId="3" borderId="24" xfId="0" applyNumberFormat="1" applyFont="1" applyFill="1" applyBorder="1"/>
    <xf numFmtId="3" fontId="2" fillId="2" borderId="27" xfId="0" applyNumberFormat="1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center"/>
    </xf>
    <xf numFmtId="3" fontId="4" fillId="3" borderId="20" xfId="0" applyNumberFormat="1" applyFont="1" applyFill="1" applyBorder="1"/>
    <xf numFmtId="3" fontId="4" fillId="3" borderId="21" xfId="0" applyNumberFormat="1" applyFont="1" applyFill="1" applyBorder="1"/>
    <xf numFmtId="49" fontId="3" fillId="2" borderId="28" xfId="0" applyNumberFormat="1" applyFont="1" applyFill="1" applyBorder="1" applyAlignment="1">
      <alignment horizontal="center" wrapText="1"/>
    </xf>
    <xf numFmtId="3" fontId="2" fillId="2" borderId="28" xfId="0" applyNumberFormat="1" applyFont="1" applyFill="1" applyBorder="1" applyAlignment="1">
      <alignment horizontal="right" wrapText="1"/>
    </xf>
    <xf numFmtId="3" fontId="2" fillId="2" borderId="12" xfId="0" applyNumberFormat="1" applyFont="1" applyFill="1" applyBorder="1" applyAlignment="1">
      <alignment horizontal="left" wrapText="1"/>
    </xf>
    <xf numFmtId="3" fontId="2" fillId="2" borderId="13" xfId="0" applyNumberFormat="1" applyFont="1" applyFill="1" applyBorder="1" applyAlignment="1">
      <alignment horizontal="right" wrapText="1"/>
    </xf>
    <xf numFmtId="3" fontId="4" fillId="3" borderId="20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3" fontId="2" fillId="2" borderId="28" xfId="0" applyNumberFormat="1" applyFont="1" applyFill="1" applyBorder="1" applyAlignment="1">
      <alignment horizontal="right"/>
    </xf>
    <xf numFmtId="49" fontId="3" fillId="2" borderId="13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3" fontId="4" fillId="2" borderId="28" xfId="0" applyNumberFormat="1" applyFont="1" applyFill="1" applyBorder="1" applyAlignment="1">
      <alignment horizontal="right"/>
    </xf>
    <xf numFmtId="3" fontId="4" fillId="3" borderId="29" xfId="0" applyNumberFormat="1" applyFont="1" applyFill="1" applyBorder="1" applyAlignment="1">
      <alignment horizontal="right"/>
    </xf>
    <xf numFmtId="3" fontId="4" fillId="3" borderId="45" xfId="0" applyNumberFormat="1" applyFont="1" applyFill="1" applyBorder="1" applyAlignment="1">
      <alignment horizontal="right"/>
    </xf>
    <xf numFmtId="3" fontId="4" fillId="3" borderId="46" xfId="0" applyNumberFormat="1" applyFont="1" applyFill="1" applyBorder="1" applyAlignment="1">
      <alignment horizontal="right"/>
    </xf>
    <xf numFmtId="3" fontId="10" fillId="3" borderId="37" xfId="0" applyNumberFormat="1" applyFont="1" applyFill="1" applyBorder="1" applyAlignment="1">
      <alignment horizontal="right"/>
    </xf>
    <xf numFmtId="3" fontId="10" fillId="3" borderId="21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wrapText="1"/>
    </xf>
    <xf numFmtId="3" fontId="12" fillId="5" borderId="29" xfId="0" applyNumberFormat="1" applyFont="1" applyFill="1" applyBorder="1" applyAlignment="1">
      <alignment horizontal="center" wrapText="1"/>
    </xf>
    <xf numFmtId="0" fontId="12" fillId="5" borderId="29" xfId="0" applyFont="1" applyFill="1" applyBorder="1" applyAlignment="1">
      <alignment horizontal="center" wrapText="1"/>
    </xf>
    <xf numFmtId="0" fontId="12" fillId="5" borderId="45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wrapText="1"/>
    </xf>
    <xf numFmtId="3" fontId="12" fillId="5" borderId="20" xfId="0" applyNumberFormat="1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  <xf numFmtId="0" fontId="12" fillId="5" borderId="37" xfId="0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vertical="center" wrapText="1"/>
    </xf>
    <xf numFmtId="3" fontId="3" fillId="6" borderId="17" xfId="0" applyNumberFormat="1" applyFont="1" applyFill="1" applyBorder="1" applyAlignment="1">
      <alignment horizontal="center" vertical="center" wrapText="1"/>
    </xf>
    <xf numFmtId="3" fontId="3" fillId="6" borderId="18" xfId="0" applyNumberFormat="1" applyFont="1" applyFill="1" applyBorder="1" applyAlignment="1">
      <alignment horizontal="center" vertical="center" wrapText="1"/>
    </xf>
    <xf numFmtId="3" fontId="3" fillId="6" borderId="32" xfId="0" applyNumberFormat="1" applyFont="1" applyFill="1" applyBorder="1" applyAlignment="1">
      <alignment horizontal="center" vertical="center" wrapText="1"/>
    </xf>
    <xf numFmtId="3" fontId="3" fillId="6" borderId="29" xfId="0" applyNumberFormat="1" applyFont="1" applyFill="1" applyBorder="1" applyAlignment="1">
      <alignment horizontal="center" vertical="center" wrapText="1"/>
    </xf>
    <xf numFmtId="3" fontId="3" fillId="6" borderId="46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3" fontId="4" fillId="2" borderId="14" xfId="0" applyNumberFormat="1" applyFont="1" applyFill="1" applyBorder="1" applyAlignment="1">
      <alignment horizontal="center" wrapText="1"/>
    </xf>
    <xf numFmtId="3" fontId="10" fillId="3" borderId="29" xfId="0" applyNumberFormat="1" applyFont="1" applyFill="1" applyBorder="1" applyAlignment="1">
      <alignment horizontal="center" vertical="center" wrapText="1"/>
    </xf>
    <xf numFmtId="3" fontId="10" fillId="3" borderId="20" xfId="0" applyNumberFormat="1" applyFont="1" applyFill="1" applyBorder="1" applyAlignment="1">
      <alignment horizontal="center" vertical="center" wrapText="1"/>
    </xf>
    <xf numFmtId="3" fontId="10" fillId="3" borderId="21" xfId="0" applyNumberFormat="1" applyFont="1" applyFill="1" applyBorder="1" applyAlignment="1">
      <alignment horizontal="center" vertical="center" wrapText="1"/>
    </xf>
    <xf numFmtId="3" fontId="7" fillId="6" borderId="28" xfId="0" applyNumberFormat="1" applyFont="1" applyFill="1" applyBorder="1" applyAlignment="1">
      <alignment horizontal="center" vertical="center" wrapText="1"/>
    </xf>
    <xf numFmtId="3" fontId="7" fillId="6" borderId="40" xfId="0" applyNumberFormat="1" applyFont="1" applyFill="1" applyBorder="1" applyAlignment="1">
      <alignment horizontal="center" vertical="center" wrapText="1"/>
    </xf>
    <xf numFmtId="3" fontId="10" fillId="3" borderId="28" xfId="0" applyNumberFormat="1" applyFont="1" applyFill="1" applyBorder="1" applyAlignment="1">
      <alignment horizontal="center" vertical="center" wrapText="1"/>
    </xf>
    <xf numFmtId="3" fontId="10" fillId="2" borderId="53" xfId="0" applyNumberFormat="1" applyFont="1" applyFill="1" applyBorder="1" applyAlignment="1">
      <alignment horizontal="center" wrapText="1"/>
    </xf>
    <xf numFmtId="0" fontId="2" fillId="2" borderId="43" xfId="0" applyFont="1" applyFill="1" applyBorder="1" applyAlignment="1">
      <alignment wrapText="1"/>
    </xf>
    <xf numFmtId="3" fontId="2" fillId="2" borderId="43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center" wrapText="1"/>
    </xf>
    <xf numFmtId="3" fontId="4" fillId="3" borderId="19" xfId="0" applyNumberFormat="1" applyFont="1" applyFill="1" applyBorder="1" applyAlignment="1">
      <alignment horizontal="center" vertical="center" wrapText="1"/>
    </xf>
    <xf numFmtId="3" fontId="4" fillId="7" borderId="13" xfId="0" applyNumberFormat="1" applyFont="1" applyFill="1" applyBorder="1" applyAlignment="1">
      <alignment horizontal="center" vertical="center" wrapText="1"/>
    </xf>
    <xf numFmtId="3" fontId="4" fillId="7" borderId="53" xfId="0" applyNumberFormat="1" applyFont="1" applyFill="1" applyBorder="1" applyAlignment="1">
      <alignment horizontal="center" vertical="center" wrapText="1"/>
    </xf>
    <xf numFmtId="3" fontId="4" fillId="7" borderId="12" xfId="0" applyNumberFormat="1" applyFont="1" applyFill="1" applyBorder="1" applyAlignment="1">
      <alignment horizontal="center" vertical="center" wrapText="1"/>
    </xf>
    <xf numFmtId="3" fontId="4" fillId="7" borderId="14" xfId="0" applyNumberFormat="1" applyFont="1" applyFill="1" applyBorder="1" applyAlignment="1">
      <alignment horizontal="center" vertical="center" wrapText="1"/>
    </xf>
    <xf numFmtId="3" fontId="12" fillId="2" borderId="28" xfId="0" applyNumberFormat="1" applyFont="1" applyFill="1" applyBorder="1" applyAlignment="1">
      <alignment horizontal="center" wrapText="1"/>
    </xf>
    <xf numFmtId="3" fontId="12" fillId="2" borderId="40" xfId="0" applyNumberFormat="1" applyFont="1" applyFill="1" applyBorder="1" applyAlignment="1">
      <alignment horizontal="center" wrapText="1"/>
    </xf>
    <xf numFmtId="0" fontId="12" fillId="2" borderId="27" xfId="0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40" xfId="0" applyFont="1" applyFill="1" applyBorder="1" applyAlignment="1">
      <alignment horizontal="center" wrapText="1"/>
    </xf>
    <xf numFmtId="3" fontId="12" fillId="2" borderId="16" xfId="0" applyNumberFormat="1" applyFont="1" applyFill="1" applyBorder="1" applyAlignment="1">
      <alignment horizontal="center" wrapText="1"/>
    </xf>
    <xf numFmtId="3" fontId="12" fillId="2" borderId="44" xfId="0" applyNumberFormat="1" applyFont="1" applyFill="1" applyBorder="1" applyAlignment="1">
      <alignment horizontal="center" wrapText="1"/>
    </xf>
    <xf numFmtId="0" fontId="12" fillId="2" borderId="43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12" fillId="2" borderId="44" xfId="0" applyFont="1" applyFill="1" applyBorder="1" applyAlignment="1">
      <alignment horizontal="center" wrapText="1"/>
    </xf>
    <xf numFmtId="3" fontId="11" fillId="8" borderId="13" xfId="0" applyNumberFormat="1" applyFont="1" applyFill="1" applyBorder="1" applyAlignment="1">
      <alignment horizontal="center" wrapText="1"/>
    </xf>
    <xf numFmtId="3" fontId="14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6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4" fillId="3" borderId="31" xfId="0" applyNumberFormat="1" applyFont="1" applyFill="1" applyBorder="1"/>
    <xf numFmtId="3" fontId="10" fillId="3" borderId="40" xfId="0" applyNumberFormat="1" applyFont="1" applyFill="1" applyBorder="1" applyAlignment="1">
      <alignment horizontal="center" vertical="center" wrapText="1"/>
    </xf>
    <xf numFmtId="3" fontId="11" fillId="8" borderId="14" xfId="0" applyNumberFormat="1" applyFont="1" applyFill="1" applyBorder="1" applyAlignment="1">
      <alignment horizontal="center" wrapText="1"/>
    </xf>
    <xf numFmtId="3" fontId="12" fillId="10" borderId="3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7" fillId="6" borderId="23" xfId="0" applyNumberFormat="1" applyFont="1" applyFill="1" applyBorder="1" applyAlignment="1">
      <alignment horizontal="center" vertical="center" wrapText="1"/>
    </xf>
    <xf numFmtId="3" fontId="7" fillId="6" borderId="24" xfId="0" applyNumberFormat="1" applyFont="1" applyFill="1" applyBorder="1" applyAlignment="1">
      <alignment horizontal="center" vertical="center" wrapText="1"/>
    </xf>
    <xf numFmtId="3" fontId="7" fillId="6" borderId="22" xfId="0" applyNumberFormat="1" applyFont="1" applyFill="1" applyBorder="1" applyAlignment="1">
      <alignment horizontal="center" vertical="center" wrapText="1"/>
    </xf>
    <xf numFmtId="3" fontId="7" fillId="6" borderId="20" xfId="0" applyNumberFormat="1" applyFont="1" applyFill="1" applyBorder="1" applyAlignment="1">
      <alignment horizontal="center" vertical="center" wrapText="1"/>
    </xf>
    <xf numFmtId="3" fontId="7" fillId="6" borderId="21" xfId="0" applyNumberFormat="1" applyFont="1" applyFill="1" applyBorder="1" applyAlignment="1">
      <alignment horizontal="center" vertical="center" wrapText="1"/>
    </xf>
    <xf numFmtId="3" fontId="4" fillId="2" borderId="40" xfId="0" applyNumberFormat="1" applyFont="1" applyFill="1" applyBorder="1" applyAlignment="1">
      <alignment horizontal="right"/>
    </xf>
    <xf numFmtId="0" fontId="0" fillId="2" borderId="0" xfId="0" applyFont="1" applyFill="1"/>
    <xf numFmtId="0" fontId="2" fillId="2" borderId="48" xfId="0" applyFont="1" applyFill="1" applyBorder="1" applyAlignment="1">
      <alignment vertical="center" wrapText="1"/>
    </xf>
    <xf numFmtId="0" fontId="3" fillId="2" borderId="49" xfId="0" applyFont="1" applyFill="1" applyBorder="1" applyAlignment="1">
      <alignment horizontal="center" wrapText="1"/>
    </xf>
    <xf numFmtId="3" fontId="4" fillId="2" borderId="59" xfId="0" applyNumberFormat="1" applyFont="1" applyFill="1" applyBorder="1" applyAlignment="1">
      <alignment horizontal="center" wrapText="1"/>
    </xf>
    <xf numFmtId="3" fontId="2" fillId="2" borderId="48" xfId="0" applyNumberFormat="1" applyFont="1" applyFill="1" applyBorder="1" applyAlignment="1">
      <alignment horizontal="center" wrapText="1"/>
    </xf>
    <xf numFmtId="3" fontId="2" fillId="2" borderId="50" xfId="0" applyNumberFormat="1" applyFont="1" applyFill="1" applyBorder="1" applyAlignment="1">
      <alignment horizontal="center" wrapText="1"/>
    </xf>
    <xf numFmtId="3" fontId="2" fillId="11" borderId="0" xfId="0" applyNumberFormat="1" applyFont="1" applyFill="1"/>
    <xf numFmtId="3" fontId="2" fillId="2" borderId="13" xfId="0" applyNumberFormat="1" applyFont="1" applyFill="1" applyBorder="1" applyAlignment="1"/>
    <xf numFmtId="0" fontId="0" fillId="2" borderId="12" xfId="0" applyFont="1" applyFill="1" applyBorder="1" applyAlignment="1">
      <alignment horizontal="left" wrapText="1"/>
    </xf>
    <xf numFmtId="3" fontId="0" fillId="2" borderId="13" xfId="0" applyNumberFormat="1" applyFont="1" applyFill="1" applyBorder="1" applyAlignment="1">
      <alignment horizontal="right"/>
    </xf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49" fontId="13" fillId="2" borderId="13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center" wrapText="1"/>
    </xf>
    <xf numFmtId="49" fontId="13" fillId="2" borderId="4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left" wrapText="1"/>
    </xf>
    <xf numFmtId="3" fontId="4" fillId="2" borderId="40" xfId="0" applyNumberFormat="1" applyFont="1" applyFill="1" applyBorder="1" applyAlignment="1">
      <alignment horizontal="center"/>
    </xf>
    <xf numFmtId="3" fontId="10" fillId="3" borderId="31" xfId="0" applyNumberFormat="1" applyFont="1" applyFill="1" applyBorder="1"/>
    <xf numFmtId="3" fontId="10" fillId="3" borderId="20" xfId="0" applyNumberFormat="1" applyFont="1" applyFill="1" applyBorder="1"/>
    <xf numFmtId="3" fontId="10" fillId="3" borderId="21" xfId="0" applyNumberFormat="1" applyFont="1" applyFill="1" applyBorder="1"/>
    <xf numFmtId="3" fontId="2" fillId="2" borderId="28" xfId="0" applyNumberFormat="1" applyFont="1" applyFill="1" applyBorder="1" applyAlignment="1"/>
    <xf numFmtId="3" fontId="4" fillId="2" borderId="36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10" fillId="3" borderId="3" xfId="0" applyNumberFormat="1" applyFont="1" applyFill="1" applyBorder="1" applyAlignment="1">
      <alignment horizontal="right"/>
    </xf>
    <xf numFmtId="3" fontId="10" fillId="3" borderId="30" xfId="0" applyNumberFormat="1" applyFont="1" applyFill="1" applyBorder="1" applyAlignment="1">
      <alignment horizontal="right"/>
    </xf>
    <xf numFmtId="3" fontId="10" fillId="6" borderId="13" xfId="0" applyNumberFormat="1" applyFont="1" applyFill="1" applyBorder="1" applyAlignment="1">
      <alignment horizontal="center" vertical="center" wrapText="1"/>
    </xf>
    <xf numFmtId="3" fontId="11" fillId="8" borderId="16" xfId="0" applyNumberFormat="1" applyFont="1" applyFill="1" applyBorder="1" applyAlignment="1">
      <alignment horizontal="center" wrapText="1"/>
    </xf>
    <xf numFmtId="3" fontId="7" fillId="9" borderId="3" xfId="0" applyNumberFormat="1" applyFont="1" applyFill="1" applyBorder="1" applyAlignment="1">
      <alignment wrapText="1"/>
    </xf>
    <xf numFmtId="3" fontId="11" fillId="8" borderId="44" xfId="0" applyNumberFormat="1" applyFont="1" applyFill="1" applyBorder="1" applyAlignment="1">
      <alignment horizontal="center" wrapText="1"/>
    </xf>
    <xf numFmtId="3" fontId="7" fillId="9" borderId="31" xfId="0" applyNumberFormat="1" applyFont="1" applyFill="1" applyBorder="1" applyAlignment="1">
      <alignment wrapText="1"/>
    </xf>
    <xf numFmtId="3" fontId="7" fillId="9" borderId="20" xfId="0" applyNumberFormat="1" applyFont="1" applyFill="1" applyBorder="1" applyAlignment="1">
      <alignment wrapText="1"/>
    </xf>
    <xf numFmtId="3" fontId="7" fillId="9" borderId="21" xfId="0" applyNumberFormat="1" applyFont="1" applyFill="1" applyBorder="1" applyAlignment="1">
      <alignment wrapText="1"/>
    </xf>
    <xf numFmtId="0" fontId="4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2" fillId="2" borderId="13" xfId="0" applyNumberFormat="1" applyFont="1" applyFill="1" applyBorder="1" applyAlignment="1">
      <alignment wrapText="1"/>
    </xf>
    <xf numFmtId="3" fontId="4" fillId="2" borderId="14" xfId="0" applyNumberFormat="1" applyFont="1" applyFill="1" applyBorder="1" applyAlignment="1">
      <alignment wrapText="1"/>
    </xf>
    <xf numFmtId="3" fontId="2" fillId="2" borderId="15" xfId="0" applyNumberFormat="1" applyFont="1" applyFill="1" applyBorder="1" applyAlignment="1">
      <alignment wrapText="1"/>
    </xf>
    <xf numFmtId="3" fontId="0" fillId="2" borderId="0" xfId="0" applyNumberFormat="1" applyFont="1" applyFill="1"/>
    <xf numFmtId="0" fontId="0" fillId="2" borderId="12" xfId="0" applyFont="1" applyFill="1" applyBorder="1" applyAlignment="1">
      <alignment wrapText="1"/>
    </xf>
    <xf numFmtId="0" fontId="0" fillId="11" borderId="0" xfId="0" applyFont="1" applyFill="1"/>
    <xf numFmtId="3" fontId="0" fillId="11" borderId="0" xfId="0" applyNumberFormat="1" applyFont="1" applyFill="1"/>
    <xf numFmtId="0" fontId="0" fillId="4" borderId="0" xfId="0" applyFont="1" applyFill="1"/>
    <xf numFmtId="3" fontId="0" fillId="4" borderId="0" xfId="0" applyNumberFormat="1" applyFont="1" applyFill="1"/>
    <xf numFmtId="3" fontId="0" fillId="8" borderId="0" xfId="0" applyNumberFormat="1" applyFont="1" applyFill="1"/>
    <xf numFmtId="0" fontId="0" fillId="8" borderId="0" xfId="0" applyFont="1" applyFill="1"/>
    <xf numFmtId="0" fontId="0" fillId="2" borderId="0" xfId="0" applyFont="1" applyFill="1" applyAlignment="1">
      <alignment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8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4" fillId="3" borderId="30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center"/>
    </xf>
    <xf numFmtId="0" fontId="7" fillId="6" borderId="6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 wrapText="1"/>
    </xf>
    <xf numFmtId="3" fontId="3" fillId="6" borderId="62" xfId="0" applyNumberFormat="1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vertical="center" wrapText="1"/>
    </xf>
    <xf numFmtId="3" fontId="3" fillId="3" borderId="67" xfId="0" applyNumberFormat="1" applyFont="1" applyFill="1" applyBorder="1" applyAlignment="1">
      <alignment horizontal="center" vertical="center" wrapText="1"/>
    </xf>
    <xf numFmtId="3" fontId="3" fillId="3" borderId="56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 wrapText="1"/>
    </xf>
    <xf numFmtId="3" fontId="4" fillId="3" borderId="68" xfId="0" applyNumberFormat="1" applyFont="1" applyFill="1" applyBorder="1" applyAlignment="1">
      <alignment horizontal="center" vertical="center" wrapText="1"/>
    </xf>
    <xf numFmtId="3" fontId="4" fillId="3" borderId="29" xfId="0" applyNumberFormat="1" applyFont="1" applyFill="1" applyBorder="1" applyAlignment="1">
      <alignment horizontal="center" vertical="center" wrapText="1"/>
    </xf>
    <xf numFmtId="3" fontId="4" fillId="3" borderId="46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/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4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2" borderId="10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3" fontId="2" fillId="2" borderId="47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right"/>
    </xf>
    <xf numFmtId="3" fontId="2" fillId="2" borderId="17" xfId="0" applyNumberFormat="1" applyFont="1" applyFill="1" applyBorder="1"/>
    <xf numFmtId="3" fontId="4" fillId="2" borderId="18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left" vertical="center"/>
    </xf>
    <xf numFmtId="3" fontId="4" fillId="2" borderId="14" xfId="0" applyNumberFormat="1" applyFont="1" applyFill="1" applyBorder="1"/>
    <xf numFmtId="0" fontId="19" fillId="2" borderId="13" xfId="0" applyFont="1" applyFill="1" applyBorder="1" applyAlignment="1">
      <alignment vertical="top" wrapText="1"/>
    </xf>
    <xf numFmtId="3" fontId="19" fillId="2" borderId="13" xfId="0" applyNumberFormat="1" applyFont="1" applyFill="1" applyBorder="1" applyAlignment="1"/>
    <xf numFmtId="3" fontId="2" fillId="2" borderId="13" xfId="0" applyNumberFormat="1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/>
    </xf>
    <xf numFmtId="3" fontId="2" fillId="2" borderId="25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left"/>
    </xf>
    <xf numFmtId="3" fontId="2" fillId="2" borderId="56" xfId="0" applyNumberFormat="1" applyFont="1" applyFill="1" applyBorder="1" applyAlignment="1">
      <alignment horizontal="left"/>
    </xf>
    <xf numFmtId="3" fontId="2" fillId="2" borderId="56" xfId="0" applyNumberFormat="1" applyFont="1" applyFill="1" applyBorder="1" applyAlignment="1">
      <alignment horizontal="left" wrapText="1"/>
    </xf>
    <xf numFmtId="3" fontId="20" fillId="2" borderId="15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 wrapText="1"/>
    </xf>
    <xf numFmtId="3" fontId="2" fillId="2" borderId="43" xfId="0" applyNumberFormat="1" applyFont="1" applyFill="1" applyBorder="1" applyAlignment="1">
      <alignment horizontal="left" wrapText="1"/>
    </xf>
    <xf numFmtId="49" fontId="9" fillId="2" borderId="16" xfId="0" applyNumberFormat="1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/>
    </xf>
    <xf numFmtId="3" fontId="0" fillId="2" borderId="16" xfId="0" applyNumberFormat="1" applyFont="1" applyFill="1" applyBorder="1" applyAlignment="1">
      <alignment horizontal="right"/>
    </xf>
    <xf numFmtId="3" fontId="2" fillId="2" borderId="23" xfId="0" applyNumberFormat="1" applyFont="1" applyFill="1" applyBorder="1" applyAlignment="1">
      <alignment horizontal="right"/>
    </xf>
    <xf numFmtId="3" fontId="4" fillId="2" borderId="24" xfId="0" applyNumberFormat="1" applyFont="1" applyFill="1" applyBorder="1" applyAlignment="1">
      <alignment horizontal="right"/>
    </xf>
    <xf numFmtId="3" fontId="2" fillId="2" borderId="26" xfId="0" applyNumberFormat="1" applyFont="1" applyFill="1" applyBorder="1"/>
    <xf numFmtId="3" fontId="2" fillId="2" borderId="16" xfId="0" applyNumberFormat="1" applyFont="1" applyFill="1" applyBorder="1"/>
    <xf numFmtId="3" fontId="2" fillId="2" borderId="44" xfId="0" applyNumberFormat="1" applyFont="1" applyFill="1" applyBorder="1"/>
    <xf numFmtId="0" fontId="0" fillId="2" borderId="8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3" fontId="2" fillId="2" borderId="49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0" fillId="2" borderId="12" xfId="0" applyFill="1" applyBorder="1"/>
    <xf numFmtId="3" fontId="0" fillId="2" borderId="12" xfId="0" applyNumberFormat="1" applyFont="1" applyFill="1" applyBorder="1"/>
    <xf numFmtId="0" fontId="0" fillId="2" borderId="12" xfId="0" applyFill="1" applyBorder="1" applyAlignment="1">
      <alignment horizontal="left" wrapText="1"/>
    </xf>
    <xf numFmtId="0" fontId="0" fillId="2" borderId="12" xfId="0" applyFill="1" applyBorder="1" applyAlignment="1">
      <alignment horizontal="left" vertical="center" wrapText="1"/>
    </xf>
    <xf numFmtId="3" fontId="19" fillId="2" borderId="15" xfId="0" applyNumberFormat="1" applyFont="1" applyFill="1" applyBorder="1" applyAlignment="1"/>
    <xf numFmtId="0" fontId="0" fillId="2" borderId="12" xfId="0" applyFill="1" applyBorder="1" applyAlignment="1">
      <alignment horizontal="left" vertical="top" wrapText="1"/>
    </xf>
    <xf numFmtId="3" fontId="10" fillId="2" borderId="14" xfId="0" applyNumberFormat="1" applyFont="1" applyFill="1" applyBorder="1" applyAlignment="1">
      <alignment horizontal="right"/>
    </xf>
    <xf numFmtId="0" fontId="0" fillId="2" borderId="12" xfId="0" applyFill="1" applyBorder="1" applyAlignment="1">
      <alignment wrapText="1"/>
    </xf>
    <xf numFmtId="49" fontId="9" fillId="2" borderId="1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0" fillId="12" borderId="43" xfId="0" applyFill="1" applyBorder="1" applyAlignment="1">
      <alignment horizontal="left" vertical="center" wrapText="1"/>
    </xf>
    <xf numFmtId="3" fontId="4" fillId="2" borderId="44" xfId="0" applyNumberFormat="1" applyFont="1" applyFill="1" applyBorder="1" applyAlignment="1">
      <alignment horizontal="right"/>
    </xf>
    <xf numFmtId="49" fontId="13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2" xfId="0" applyNumberFormat="1" applyFont="1" applyFill="1" applyBorder="1" applyAlignment="1">
      <alignment horizontal="center" wrapText="1"/>
    </xf>
    <xf numFmtId="3" fontId="2" fillId="2" borderId="44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0" fontId="2" fillId="2" borderId="63" xfId="0" applyFont="1" applyFill="1" applyBorder="1" applyAlignment="1">
      <alignment vertical="center" wrapText="1"/>
    </xf>
    <xf numFmtId="3" fontId="2" fillId="2" borderId="22" xfId="0" applyNumberFormat="1" applyFont="1" applyFill="1" applyBorder="1" applyAlignment="1">
      <alignment horizontal="center" wrapText="1"/>
    </xf>
    <xf numFmtId="3" fontId="2" fillId="2" borderId="63" xfId="0" applyNumberFormat="1" applyFont="1" applyFill="1" applyBorder="1" applyAlignment="1">
      <alignment horizont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horizont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3" fontId="10" fillId="2" borderId="53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wrapText="1"/>
    </xf>
    <xf numFmtId="3" fontId="10" fillId="2" borderId="14" xfId="0" applyNumberFormat="1" applyFont="1" applyFill="1" applyBorder="1" applyAlignment="1">
      <alignment horizontal="center" wrapText="1"/>
    </xf>
    <xf numFmtId="0" fontId="2" fillId="2" borderId="41" xfId="0" applyFont="1" applyFill="1" applyBorder="1" applyAlignment="1">
      <alignment vertical="center" wrapText="1"/>
    </xf>
    <xf numFmtId="3" fontId="2" fillId="2" borderId="26" xfId="0" applyNumberFormat="1" applyFont="1" applyFill="1" applyBorder="1" applyAlignment="1">
      <alignment horizontal="center" wrapText="1"/>
    </xf>
    <xf numFmtId="0" fontId="0" fillId="4" borderId="12" xfId="0" applyFill="1" applyBorder="1" applyAlignment="1">
      <alignment horizontal="left" vertical="center" wrapText="1"/>
    </xf>
    <xf numFmtId="49" fontId="9" fillId="4" borderId="13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wrapText="1"/>
    </xf>
    <xf numFmtId="3" fontId="2" fillId="4" borderId="13" xfId="0" applyNumberFormat="1" applyFont="1" applyFill="1" applyBorder="1" applyAlignment="1">
      <alignment horizontal="right"/>
    </xf>
    <xf numFmtId="3" fontId="4" fillId="4" borderId="14" xfId="0" applyNumberFormat="1" applyFont="1" applyFill="1" applyBorder="1" applyAlignment="1">
      <alignment horizontal="right"/>
    </xf>
    <xf numFmtId="3" fontId="2" fillId="4" borderId="12" xfId="0" applyNumberFormat="1" applyFont="1" applyFill="1" applyBorder="1"/>
    <xf numFmtId="3" fontId="2" fillId="4" borderId="13" xfId="0" applyNumberFormat="1" applyFont="1" applyFill="1" applyBorder="1"/>
    <xf numFmtId="3" fontId="2" fillId="4" borderId="14" xfId="0" applyNumberFormat="1" applyFont="1" applyFill="1" applyBorder="1"/>
    <xf numFmtId="0" fontId="0" fillId="13" borderId="12" xfId="0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left" vertical="center" wrapText="1"/>
    </xf>
    <xf numFmtId="0" fontId="0" fillId="14" borderId="12" xfId="0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left" wrapText="1"/>
    </xf>
    <xf numFmtId="3" fontId="0" fillId="4" borderId="13" xfId="0" applyNumberFormat="1" applyFont="1" applyFill="1" applyBorder="1"/>
    <xf numFmtId="3" fontId="0" fillId="4" borderId="14" xfId="0" applyNumberFormat="1" applyFont="1" applyFill="1" applyBorder="1"/>
    <xf numFmtId="4" fontId="10" fillId="3" borderId="3" xfId="0" applyNumberFormat="1" applyFont="1" applyFill="1" applyBorder="1"/>
    <xf numFmtId="0" fontId="0" fillId="4" borderId="12" xfId="0" applyFont="1" applyFill="1" applyBorder="1"/>
    <xf numFmtId="49" fontId="9" fillId="4" borderId="13" xfId="0" applyNumberFormat="1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/>
    </xf>
    <xf numFmtId="0" fontId="2" fillId="4" borderId="12" xfId="0" applyFont="1" applyFill="1" applyBorder="1" applyAlignment="1">
      <alignment wrapText="1"/>
    </xf>
    <xf numFmtId="49" fontId="3" fillId="4" borderId="13" xfId="0" applyNumberFormat="1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/>
    </xf>
    <xf numFmtId="3" fontId="2" fillId="4" borderId="28" xfId="0" applyNumberFormat="1" applyFont="1" applyFill="1" applyBorder="1" applyAlignment="1">
      <alignment horizontal="right"/>
    </xf>
    <xf numFmtId="3" fontId="4" fillId="4" borderId="40" xfId="0" applyNumberFormat="1" applyFont="1" applyFill="1" applyBorder="1" applyAlignment="1">
      <alignment horizontal="right"/>
    </xf>
    <xf numFmtId="3" fontId="2" fillId="4" borderId="15" xfId="0" applyNumberFormat="1" applyFont="1" applyFill="1" applyBorder="1"/>
    <xf numFmtId="3" fontId="2" fillId="4" borderId="12" xfId="0" applyNumberFormat="1" applyFont="1" applyFill="1" applyBorder="1" applyAlignment="1">
      <alignment horizontal="left" wrapText="1"/>
    </xf>
    <xf numFmtId="49" fontId="3" fillId="4" borderId="28" xfId="0" applyNumberFormat="1" applyFont="1" applyFill="1" applyBorder="1" applyAlignment="1">
      <alignment horizontal="center" wrapText="1"/>
    </xf>
    <xf numFmtId="0" fontId="3" fillId="4" borderId="28" xfId="0" applyFont="1" applyFill="1" applyBorder="1" applyAlignment="1">
      <alignment horizontal="center"/>
    </xf>
    <xf numFmtId="3" fontId="2" fillId="4" borderId="13" xfId="0" applyNumberFormat="1" applyFont="1" applyFill="1" applyBorder="1" applyAlignment="1"/>
    <xf numFmtId="3" fontId="2" fillId="4" borderId="28" xfId="0" applyNumberFormat="1" applyFont="1" applyFill="1" applyBorder="1" applyAlignment="1">
      <alignment horizontal="right" wrapText="1"/>
    </xf>
    <xf numFmtId="0" fontId="3" fillId="4" borderId="13" xfId="0" applyFont="1" applyFill="1" applyBorder="1" applyAlignment="1">
      <alignment horizontal="center" wrapText="1"/>
    </xf>
    <xf numFmtId="3" fontId="2" fillId="4" borderId="13" xfId="0" applyNumberFormat="1" applyFont="1" applyFill="1" applyBorder="1" applyAlignment="1">
      <alignment horizontal="right" wrapText="1"/>
    </xf>
    <xf numFmtId="0" fontId="2" fillId="4" borderId="12" xfId="0" applyFont="1" applyFill="1" applyBorder="1" applyAlignment="1">
      <alignment vertical="center" wrapText="1"/>
    </xf>
    <xf numFmtId="3" fontId="2" fillId="4" borderId="13" xfId="0" applyNumberFormat="1" applyFont="1" applyFill="1" applyBorder="1" applyAlignment="1">
      <alignment horizontal="center" wrapText="1"/>
    </xf>
    <xf numFmtId="3" fontId="2" fillId="4" borderId="14" xfId="0" applyNumberFormat="1" applyFont="1" applyFill="1" applyBorder="1" applyAlignment="1">
      <alignment horizontal="center" wrapText="1"/>
    </xf>
    <xf numFmtId="3" fontId="4" fillId="4" borderId="14" xfId="0" applyNumberFormat="1" applyFont="1" applyFill="1" applyBorder="1" applyAlignment="1">
      <alignment horizontal="center" wrapText="1"/>
    </xf>
    <xf numFmtId="3" fontId="2" fillId="4" borderId="15" xfId="0" applyNumberFormat="1" applyFont="1" applyFill="1" applyBorder="1" applyAlignment="1">
      <alignment horizontal="center" wrapText="1"/>
    </xf>
    <xf numFmtId="0" fontId="2" fillId="15" borderId="12" xfId="0" applyFont="1" applyFill="1" applyBorder="1" applyAlignment="1">
      <alignment wrapText="1"/>
    </xf>
    <xf numFmtId="49" fontId="3" fillId="15" borderId="13" xfId="0" applyNumberFormat="1" applyFont="1" applyFill="1" applyBorder="1" applyAlignment="1">
      <alignment horizontal="center" wrapText="1"/>
    </xf>
    <xf numFmtId="0" fontId="3" fillId="15" borderId="13" xfId="0" applyFont="1" applyFill="1" applyBorder="1" applyAlignment="1">
      <alignment horizontal="center"/>
    </xf>
    <xf numFmtId="3" fontId="2" fillId="15" borderId="13" xfId="0" applyNumberFormat="1" applyFont="1" applyFill="1" applyBorder="1" applyAlignment="1">
      <alignment horizontal="right"/>
    </xf>
    <xf numFmtId="3" fontId="2" fillId="15" borderId="28" xfId="0" applyNumberFormat="1" applyFont="1" applyFill="1" applyBorder="1" applyAlignment="1">
      <alignment horizontal="right"/>
    </xf>
    <xf numFmtId="3" fontId="4" fillId="15" borderId="40" xfId="0" applyNumberFormat="1" applyFont="1" applyFill="1" applyBorder="1" applyAlignment="1">
      <alignment horizontal="right"/>
    </xf>
    <xf numFmtId="3" fontId="2" fillId="15" borderId="15" xfId="0" applyNumberFormat="1" applyFont="1" applyFill="1" applyBorder="1"/>
    <xf numFmtId="3" fontId="2" fillId="15" borderId="13" xfId="0" applyNumberFormat="1" applyFont="1" applyFill="1" applyBorder="1"/>
    <xf numFmtId="3" fontId="2" fillId="15" borderId="14" xfId="0" applyNumberFormat="1" applyFont="1" applyFill="1" applyBorder="1"/>
    <xf numFmtId="0" fontId="0" fillId="14" borderId="43" xfId="0" applyFont="1" applyFill="1" applyBorder="1" applyAlignment="1">
      <alignment horizontal="left" vertical="center" wrapText="1"/>
    </xf>
    <xf numFmtId="49" fontId="9" fillId="4" borderId="16" xfId="0" applyNumberFormat="1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 wrapText="1"/>
    </xf>
    <xf numFmtId="3" fontId="2" fillId="4" borderId="16" xfId="0" applyNumberFormat="1" applyFont="1" applyFill="1" applyBorder="1"/>
    <xf numFmtId="3" fontId="2" fillId="4" borderId="44" xfId="0" applyNumberFormat="1" applyFont="1" applyFill="1" applyBorder="1"/>
    <xf numFmtId="3" fontId="10" fillId="4" borderId="14" xfId="0" applyNumberFormat="1" applyFont="1" applyFill="1" applyBorder="1" applyAlignment="1">
      <alignment horizontal="center" wrapText="1"/>
    </xf>
    <xf numFmtId="3" fontId="2" fillId="4" borderId="15" xfId="0" applyNumberFormat="1" applyFont="1" applyFill="1" applyBorder="1" applyAlignment="1">
      <alignment horizontal="right"/>
    </xf>
    <xf numFmtId="3" fontId="19" fillId="4" borderId="13" xfId="0" applyNumberFormat="1" applyFont="1" applyFill="1" applyBorder="1" applyAlignment="1"/>
    <xf numFmtId="0" fontId="19" fillId="4" borderId="15" xfId="0" applyFont="1" applyFill="1" applyBorder="1" applyAlignment="1">
      <alignment vertical="top" wrapText="1"/>
    </xf>
    <xf numFmtId="3" fontId="2" fillId="2" borderId="23" xfId="0" applyNumberFormat="1" applyFont="1" applyFill="1" applyBorder="1" applyAlignment="1">
      <alignment wrapText="1"/>
    </xf>
    <xf numFmtId="3" fontId="4" fillId="2" borderId="69" xfId="0" applyNumberFormat="1" applyFont="1" applyFill="1" applyBorder="1" applyAlignment="1">
      <alignment wrapText="1"/>
    </xf>
    <xf numFmtId="3" fontId="2" fillId="2" borderId="69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3" fontId="2" fillId="2" borderId="17" xfId="0" applyNumberFormat="1" applyFont="1" applyFill="1" applyBorder="1" applyAlignment="1">
      <alignment wrapText="1"/>
    </xf>
    <xf numFmtId="0" fontId="0" fillId="13" borderId="12" xfId="0" applyFill="1" applyBorder="1" applyAlignment="1">
      <alignment horizontal="left" vertical="center" wrapText="1"/>
    </xf>
    <xf numFmtId="0" fontId="2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wrapText="1"/>
    </xf>
    <xf numFmtId="3" fontId="2" fillId="4" borderId="9" xfId="0" applyNumberFormat="1" applyFont="1" applyFill="1" applyBorder="1" applyAlignment="1">
      <alignment horizontal="center" wrapText="1"/>
    </xf>
    <xf numFmtId="3" fontId="4" fillId="4" borderId="10" xfId="0" applyNumberFormat="1" applyFont="1" applyFill="1" applyBorder="1" applyAlignment="1">
      <alignment horizontal="center" wrapText="1"/>
    </xf>
    <xf numFmtId="3" fontId="2" fillId="4" borderId="8" xfId="0" applyNumberFormat="1" applyFont="1" applyFill="1" applyBorder="1" applyAlignment="1">
      <alignment horizontal="center" wrapText="1"/>
    </xf>
    <xf numFmtId="3" fontId="2" fillId="4" borderId="10" xfId="0" applyNumberFormat="1" applyFont="1" applyFill="1" applyBorder="1" applyAlignment="1">
      <alignment horizontal="center" wrapText="1"/>
    </xf>
    <xf numFmtId="3" fontId="2" fillId="4" borderId="12" xfId="0" applyNumberFormat="1" applyFont="1" applyFill="1" applyBorder="1" applyAlignment="1">
      <alignment horizontal="center" wrapText="1"/>
    </xf>
    <xf numFmtId="3" fontId="2" fillId="4" borderId="13" xfId="0" applyNumberFormat="1" applyFont="1" applyFill="1" applyBorder="1" applyAlignment="1">
      <alignment horizontal="left" vertical="center" wrapText="1"/>
    </xf>
    <xf numFmtId="0" fontId="2" fillId="4" borderId="41" xfId="0" applyFont="1" applyFill="1" applyBorder="1" applyAlignment="1">
      <alignment vertical="center" wrapText="1"/>
    </xf>
    <xf numFmtId="3" fontId="2" fillId="4" borderId="16" xfId="0" applyNumberFormat="1" applyFont="1" applyFill="1" applyBorder="1" applyAlignment="1">
      <alignment horizontal="center" wrapText="1"/>
    </xf>
    <xf numFmtId="3" fontId="2" fillId="4" borderId="26" xfId="0" applyNumberFormat="1" applyFont="1" applyFill="1" applyBorder="1" applyAlignment="1">
      <alignment horizontal="center" wrapText="1"/>
    </xf>
    <xf numFmtId="3" fontId="2" fillId="4" borderId="44" xfId="0" applyNumberFormat="1" applyFont="1" applyFill="1" applyBorder="1" applyAlignment="1">
      <alignment horizontal="center" wrapText="1"/>
    </xf>
    <xf numFmtId="0" fontId="0" fillId="4" borderId="12" xfId="0" applyFont="1" applyFill="1" applyBorder="1" applyAlignment="1">
      <alignment wrapText="1"/>
    </xf>
    <xf numFmtId="0" fontId="2" fillId="4" borderId="43" xfId="0" applyFont="1" applyFill="1" applyBorder="1" applyAlignment="1">
      <alignment wrapText="1"/>
    </xf>
    <xf numFmtId="3" fontId="2" fillId="4" borderId="16" xfId="0" applyNumberFormat="1" applyFont="1" applyFill="1" applyBorder="1" applyAlignment="1">
      <alignment horizontal="right"/>
    </xf>
    <xf numFmtId="3" fontId="2" fillId="4" borderId="26" xfId="0" applyNumberFormat="1" applyFont="1" applyFill="1" applyBorder="1"/>
    <xf numFmtId="3" fontId="2" fillId="4" borderId="28" xfId="0" applyNumberFormat="1" applyFont="1" applyFill="1" applyBorder="1" applyAlignment="1"/>
    <xf numFmtId="3" fontId="4" fillId="4" borderId="36" xfId="0" applyNumberFormat="1" applyFont="1" applyFill="1" applyBorder="1" applyAlignment="1"/>
    <xf numFmtId="3" fontId="2" fillId="4" borderId="12" xfId="0" applyNumberFormat="1" applyFont="1" applyFill="1" applyBorder="1" applyAlignment="1"/>
    <xf numFmtId="3" fontId="7" fillId="0" borderId="0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19" fillId="4" borderId="13" xfId="0" applyFont="1" applyFill="1" applyBorder="1" applyAlignment="1">
      <alignment vertical="top" wrapText="1"/>
    </xf>
    <xf numFmtId="3" fontId="2" fillId="2" borderId="70" xfId="0" applyNumberFormat="1" applyFont="1" applyFill="1" applyBorder="1"/>
    <xf numFmtId="3" fontId="2" fillId="2" borderId="53" xfId="0" applyNumberFormat="1" applyFont="1" applyFill="1" applyBorder="1"/>
    <xf numFmtId="3" fontId="2" fillId="2" borderId="54" xfId="0" applyNumberFormat="1" applyFont="1" applyFill="1" applyBorder="1"/>
    <xf numFmtId="3" fontId="4" fillId="3" borderId="37" xfId="0" applyNumberFormat="1" applyFont="1" applyFill="1" applyBorder="1"/>
    <xf numFmtId="3" fontId="2" fillId="2" borderId="36" xfId="0" applyNumberFormat="1" applyFont="1" applyFill="1" applyBorder="1" applyAlignment="1">
      <alignment horizontal="right" wrapText="1"/>
    </xf>
    <xf numFmtId="3" fontId="2" fillId="4" borderId="36" xfId="0" applyNumberFormat="1" applyFont="1" applyFill="1" applyBorder="1" applyAlignment="1">
      <alignment horizontal="right" wrapText="1"/>
    </xf>
    <xf numFmtId="3" fontId="2" fillId="4" borderId="36" xfId="0" applyNumberFormat="1" applyFont="1" applyFill="1" applyBorder="1" applyAlignment="1"/>
    <xf numFmtId="3" fontId="2" fillId="2" borderId="36" xfId="0" applyNumberFormat="1" applyFont="1" applyFill="1" applyBorder="1" applyAlignment="1"/>
    <xf numFmtId="3" fontId="2" fillId="2" borderId="53" xfId="0" applyNumberFormat="1" applyFont="1" applyFill="1" applyBorder="1" applyAlignment="1">
      <alignment wrapText="1"/>
    </xf>
    <xf numFmtId="3" fontId="2" fillId="2" borderId="69" xfId="0" applyNumberFormat="1" applyFont="1" applyFill="1" applyBorder="1" applyAlignment="1">
      <alignment wrapText="1"/>
    </xf>
    <xf numFmtId="3" fontId="2" fillId="2" borderId="36" xfId="0" applyNumberFormat="1" applyFont="1" applyFill="1" applyBorder="1" applyAlignment="1">
      <alignment horizontal="right"/>
    </xf>
    <xf numFmtId="3" fontId="2" fillId="15" borderId="36" xfId="0" applyNumberFormat="1" applyFont="1" applyFill="1" applyBorder="1" applyAlignment="1">
      <alignment horizontal="right"/>
    </xf>
    <xf numFmtId="3" fontId="2" fillId="4" borderId="36" xfId="0" applyNumberFormat="1" applyFont="1" applyFill="1" applyBorder="1" applyAlignment="1">
      <alignment horizontal="right"/>
    </xf>
    <xf numFmtId="3" fontId="2" fillId="2" borderId="69" xfId="0" applyNumberFormat="1" applyFont="1" applyFill="1" applyBorder="1" applyAlignment="1">
      <alignment horizontal="right"/>
    </xf>
    <xf numFmtId="3" fontId="2" fillId="2" borderId="59" xfId="0" applyNumberFormat="1" applyFont="1" applyFill="1" applyBorder="1" applyAlignment="1">
      <alignment horizontal="right"/>
    </xf>
    <xf numFmtId="3" fontId="2" fillId="2" borderId="53" xfId="0" applyNumberFormat="1" applyFont="1" applyFill="1" applyBorder="1" applyAlignment="1">
      <alignment horizontal="right"/>
    </xf>
    <xf numFmtId="3" fontId="2" fillId="4" borderId="53" xfId="0" applyNumberFormat="1" applyFont="1" applyFill="1" applyBorder="1" applyAlignment="1">
      <alignment horizontal="right"/>
    </xf>
    <xf numFmtId="3" fontId="0" fillId="2" borderId="53" xfId="0" applyNumberFormat="1" applyFont="1" applyFill="1" applyBorder="1" applyAlignment="1">
      <alignment horizontal="right"/>
    </xf>
    <xf numFmtId="3" fontId="2" fillId="2" borderId="42" xfId="0" applyNumberFormat="1" applyFont="1" applyFill="1" applyBorder="1" applyAlignment="1">
      <alignment horizontal="right"/>
    </xf>
    <xf numFmtId="3" fontId="2" fillId="2" borderId="59" xfId="0" applyNumberFormat="1" applyFont="1" applyFill="1" applyBorder="1" applyAlignment="1">
      <alignment horizontal="center" wrapText="1"/>
    </xf>
    <xf numFmtId="3" fontId="2" fillId="2" borderId="53" xfId="0" applyNumberFormat="1" applyFont="1" applyFill="1" applyBorder="1" applyAlignment="1">
      <alignment horizontal="center" wrapText="1"/>
    </xf>
    <xf numFmtId="3" fontId="3" fillId="3" borderId="53" xfId="0" applyNumberFormat="1" applyFont="1" applyFill="1" applyBorder="1" applyAlignment="1">
      <alignment horizontal="center" vertical="center" wrapText="1"/>
    </xf>
    <xf numFmtId="3" fontId="3" fillId="6" borderId="54" xfId="0" applyNumberFormat="1" applyFont="1" applyFill="1" applyBorder="1" applyAlignment="1">
      <alignment horizontal="center" vertical="center" wrapText="1"/>
    </xf>
    <xf numFmtId="3" fontId="2" fillId="4" borderId="70" xfId="0" applyNumberFormat="1" applyFont="1" applyFill="1" applyBorder="1" applyAlignment="1">
      <alignment horizontal="center" wrapText="1"/>
    </xf>
    <xf numFmtId="3" fontId="2" fillId="4" borderId="53" xfId="0" applyNumberFormat="1" applyFont="1" applyFill="1" applyBorder="1" applyAlignment="1">
      <alignment horizontal="center" wrapText="1"/>
    </xf>
    <xf numFmtId="3" fontId="7" fillId="6" borderId="37" xfId="0" applyNumberFormat="1" applyFont="1" applyFill="1" applyBorder="1" applyAlignment="1">
      <alignment horizontal="center" vertical="center" wrapText="1"/>
    </xf>
    <xf numFmtId="3" fontId="8" fillId="2" borderId="53" xfId="0" applyNumberFormat="1" applyFont="1" applyFill="1" applyBorder="1" applyAlignment="1">
      <alignment horizontal="center" vertical="center" wrapText="1"/>
    </xf>
    <xf numFmtId="3" fontId="2" fillId="2" borderId="70" xfId="0" applyNumberFormat="1" applyFont="1" applyFill="1" applyBorder="1" applyAlignment="1">
      <alignment horizontal="center" wrapText="1"/>
    </xf>
    <xf numFmtId="3" fontId="2" fillId="2" borderId="36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 wrapText="1"/>
    </xf>
    <xf numFmtId="3" fontId="12" fillId="2" borderId="42" xfId="0" applyNumberFormat="1" applyFont="1" applyFill="1" applyBorder="1" applyAlignment="1">
      <alignment horizontal="center" wrapText="1"/>
    </xf>
    <xf numFmtId="3" fontId="3" fillId="2" borderId="36" xfId="0" applyNumberFormat="1" applyFont="1" applyFill="1" applyBorder="1" applyAlignment="1">
      <alignment horizontal="right" wrapText="1"/>
    </xf>
    <xf numFmtId="3" fontId="3" fillId="4" borderId="36" xfId="0" applyNumberFormat="1" applyFont="1" applyFill="1" applyBorder="1" applyAlignment="1">
      <alignment horizontal="right" wrapText="1"/>
    </xf>
    <xf numFmtId="3" fontId="0" fillId="4" borderId="13" xfId="0" applyNumberFormat="1" applyFont="1" applyFill="1" applyBorder="1" applyAlignment="1">
      <alignment horizontal="right"/>
    </xf>
    <xf numFmtId="3" fontId="0" fillId="4" borderId="53" xfId="0" applyNumberFormat="1" applyFont="1" applyFill="1" applyBorder="1" applyAlignment="1">
      <alignment horizontal="right"/>
    </xf>
    <xf numFmtId="3" fontId="0" fillId="4" borderId="12" xfId="0" applyNumberFormat="1" applyFont="1" applyFill="1" applyBorder="1"/>
    <xf numFmtId="3" fontId="11" fillId="16" borderId="3" xfId="0" applyNumberFormat="1" applyFont="1" applyFill="1" applyBorder="1" applyAlignment="1">
      <alignment horizontal="center"/>
    </xf>
    <xf numFmtId="3" fontId="12" fillId="10" borderId="39" xfId="0" applyNumberFormat="1" applyFont="1" applyFill="1" applyBorder="1" applyAlignment="1">
      <alignment horizontal="center" wrapText="1"/>
    </xf>
    <xf numFmtId="3" fontId="12" fillId="10" borderId="29" xfId="0" applyNumberFormat="1" applyFont="1" applyFill="1" applyBorder="1" applyAlignment="1">
      <alignment horizontal="center" wrapText="1"/>
    </xf>
    <xf numFmtId="3" fontId="12" fillId="10" borderId="46" xfId="0" applyNumberFormat="1" applyFont="1" applyFill="1" applyBorder="1" applyAlignment="1">
      <alignment horizontal="center" wrapText="1"/>
    </xf>
    <xf numFmtId="3" fontId="4" fillId="10" borderId="20" xfId="0" applyNumberFormat="1" applyFont="1" applyFill="1" applyBorder="1" applyAlignment="1">
      <alignment horizontal="center" vertical="center" wrapText="1"/>
    </xf>
    <xf numFmtId="3" fontId="4" fillId="10" borderId="21" xfId="0" applyNumberFormat="1" applyFont="1" applyFill="1" applyBorder="1" applyAlignment="1">
      <alignment horizontal="center" vertical="center" wrapText="1"/>
    </xf>
    <xf numFmtId="3" fontId="10" fillId="10" borderId="16" xfId="0" applyNumberFormat="1" applyFont="1" applyFill="1" applyBorder="1" applyAlignment="1">
      <alignment horizontal="center" vertical="center" wrapText="1"/>
    </xf>
    <xf numFmtId="3" fontId="10" fillId="10" borderId="44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3" fontId="4" fillId="4" borderId="13" xfId="0" applyNumberFormat="1" applyFont="1" applyFill="1" applyBorder="1" applyAlignment="1">
      <alignment horizontal="center" wrapText="1"/>
    </xf>
    <xf numFmtId="3" fontId="4" fillId="10" borderId="16" xfId="0" applyNumberFormat="1" applyFont="1" applyFill="1" applyBorder="1" applyAlignment="1">
      <alignment horizontal="center" vertical="center" wrapText="1"/>
    </xf>
    <xf numFmtId="3" fontId="4" fillId="10" borderId="44" xfId="0" applyNumberFormat="1" applyFont="1" applyFill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center" vertical="center" wrapText="1"/>
    </xf>
    <xf numFmtId="3" fontId="4" fillId="18" borderId="53" xfId="0" applyNumberFormat="1" applyFont="1" applyFill="1" applyBorder="1" applyAlignment="1">
      <alignment horizontal="center" vertical="center" wrapText="1"/>
    </xf>
    <xf numFmtId="3" fontId="4" fillId="18" borderId="12" xfId="0" applyNumberFormat="1" applyFont="1" applyFill="1" applyBorder="1" applyAlignment="1">
      <alignment horizontal="center" vertical="center" wrapText="1"/>
    </xf>
    <xf numFmtId="3" fontId="4" fillId="18" borderId="14" xfId="0" applyNumberFormat="1" applyFont="1" applyFill="1" applyBorder="1" applyAlignment="1">
      <alignment horizontal="center" vertical="center" wrapText="1"/>
    </xf>
    <xf numFmtId="3" fontId="4" fillId="10" borderId="17" xfId="0" applyNumberFormat="1" applyFont="1" applyFill="1" applyBorder="1" applyAlignment="1">
      <alignment horizontal="center" vertical="center" wrapText="1"/>
    </xf>
    <xf numFmtId="3" fontId="4" fillId="10" borderId="54" xfId="0" applyNumberFormat="1" applyFont="1" applyFill="1" applyBorder="1" applyAlignment="1">
      <alignment horizontal="center" vertical="center" wrapText="1"/>
    </xf>
    <xf numFmtId="3" fontId="4" fillId="10" borderId="47" xfId="0" applyNumberFormat="1" applyFont="1" applyFill="1" applyBorder="1" applyAlignment="1">
      <alignment horizontal="center" vertical="center" wrapText="1"/>
    </xf>
    <xf numFmtId="3" fontId="4" fillId="10" borderId="18" xfId="0" applyNumberFormat="1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wrapText="1"/>
    </xf>
    <xf numFmtId="3" fontId="7" fillId="9" borderId="71" xfId="0" applyNumberFormat="1" applyFont="1" applyFill="1" applyBorder="1" applyAlignment="1">
      <alignment wrapText="1"/>
    </xf>
    <xf numFmtId="3" fontId="7" fillId="9" borderId="7" xfId="0" applyNumberFormat="1" applyFont="1" applyFill="1" applyBorder="1" applyAlignment="1">
      <alignment wrapText="1"/>
    </xf>
    <xf numFmtId="3" fontId="7" fillId="8" borderId="12" xfId="0" applyNumberFormat="1" applyFont="1" applyFill="1" applyBorder="1" applyAlignment="1">
      <alignment wrapText="1"/>
    </xf>
    <xf numFmtId="3" fontId="7" fillId="8" borderId="47" xfId="0" applyNumberFormat="1" applyFont="1" applyFill="1" applyBorder="1" applyAlignment="1">
      <alignment wrapText="1"/>
    </xf>
    <xf numFmtId="3" fontId="7" fillId="9" borderId="27" xfId="0" applyNumberFormat="1" applyFont="1" applyFill="1" applyBorder="1" applyAlignment="1">
      <alignment horizontal="center" wrapText="1"/>
    </xf>
    <xf numFmtId="3" fontId="7" fillId="9" borderId="27" xfId="0" applyNumberFormat="1" applyFont="1" applyFill="1" applyBorder="1" applyAlignment="1">
      <alignment horizontal="right" wrapText="1"/>
    </xf>
    <xf numFmtId="3" fontId="7" fillId="0" borderId="13" xfId="0" applyNumberFormat="1" applyFont="1" applyFill="1" applyBorder="1" applyAlignment="1">
      <alignment horizontal="right" wrapText="1"/>
    </xf>
    <xf numFmtId="3" fontId="7" fillId="0" borderId="14" xfId="0" applyNumberFormat="1" applyFont="1" applyFill="1" applyBorder="1" applyAlignment="1">
      <alignment horizontal="right" wrapText="1"/>
    </xf>
    <xf numFmtId="3" fontId="7" fillId="0" borderId="17" xfId="0" applyNumberFormat="1" applyFont="1" applyFill="1" applyBorder="1" applyAlignment="1">
      <alignment horizontal="right" wrapText="1"/>
    </xf>
    <xf numFmtId="3" fontId="7" fillId="0" borderId="18" xfId="0" applyNumberFormat="1" applyFont="1" applyFill="1" applyBorder="1" applyAlignment="1">
      <alignment horizontal="right" wrapText="1"/>
    </xf>
    <xf numFmtId="0" fontId="7" fillId="8" borderId="0" xfId="0" applyFont="1" applyFill="1" applyBorder="1" applyAlignment="1">
      <alignment horizontal="center" wrapText="1"/>
    </xf>
    <xf numFmtId="3" fontId="7" fillId="8" borderId="0" xfId="0" applyNumberFormat="1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right" wrapText="1"/>
    </xf>
    <xf numFmtId="3" fontId="7" fillId="4" borderId="3" xfId="0" applyNumberFormat="1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3" fontId="3" fillId="2" borderId="13" xfId="0" applyNumberFormat="1" applyFont="1" applyFill="1" applyBorder="1" applyAlignment="1">
      <alignment horizontal="right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51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52" xfId="0" applyFont="1" applyFill="1" applyBorder="1" applyAlignment="1">
      <alignment horizontal="center" vertical="center" wrapText="1"/>
    </xf>
    <xf numFmtId="0" fontId="7" fillId="9" borderId="33" xfId="0" applyFont="1" applyFill="1" applyBorder="1" applyAlignment="1">
      <alignment horizontal="center" vertical="center" wrapText="1"/>
    </xf>
    <xf numFmtId="0" fontId="7" fillId="9" borderId="34" xfId="0" applyFont="1" applyFill="1" applyBorder="1" applyAlignment="1">
      <alignment horizontal="center" vertical="center" wrapText="1"/>
    </xf>
    <xf numFmtId="0" fontId="7" fillId="9" borderId="35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8" borderId="38" xfId="0" applyFont="1" applyFill="1" applyBorder="1" applyAlignment="1">
      <alignment horizontal="center" wrapText="1"/>
    </xf>
    <xf numFmtId="0" fontId="7" fillId="8" borderId="39" xfId="0" applyFont="1" applyFill="1" applyBorder="1" applyAlignment="1">
      <alignment horizontal="center" wrapText="1"/>
    </xf>
    <xf numFmtId="0" fontId="7" fillId="8" borderId="57" xfId="0" applyFont="1" applyFill="1" applyBorder="1" applyAlignment="1">
      <alignment horizontal="center" wrapText="1"/>
    </xf>
    <xf numFmtId="0" fontId="7" fillId="8" borderId="56" xfId="0" applyFont="1" applyFill="1" applyBorder="1" applyAlignment="1">
      <alignment horizontal="center" wrapText="1"/>
    </xf>
    <xf numFmtId="0" fontId="7" fillId="8" borderId="60" xfId="0" applyFont="1" applyFill="1" applyBorder="1" applyAlignment="1">
      <alignment horizontal="center" wrapText="1"/>
    </xf>
    <xf numFmtId="0" fontId="7" fillId="8" borderId="61" xfId="0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 wrapText="1"/>
    </xf>
    <xf numFmtId="0" fontId="10" fillId="10" borderId="43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30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4" fillId="10" borderId="41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0" borderId="26" xfId="0" applyFont="1" applyFill="1" applyBorder="1" applyAlignment="1">
      <alignment horizontal="center" vertical="center" wrapText="1"/>
    </xf>
    <xf numFmtId="0" fontId="10" fillId="17" borderId="19" xfId="0" applyFont="1" applyFill="1" applyBorder="1" applyAlignment="1">
      <alignment horizontal="center" vertical="center" wrapText="1"/>
    </xf>
    <xf numFmtId="0" fontId="10" fillId="17" borderId="20" xfId="0" applyFont="1" applyFill="1" applyBorder="1" applyAlignment="1">
      <alignment horizontal="center" vertical="center" wrapText="1"/>
    </xf>
    <xf numFmtId="0" fontId="10" fillId="17" borderId="21" xfId="0" applyFont="1" applyFill="1" applyBorder="1" applyAlignment="1">
      <alignment horizontal="center" vertical="center" wrapText="1"/>
    </xf>
    <xf numFmtId="0" fontId="10" fillId="18" borderId="12" xfId="0" applyFont="1" applyFill="1" applyBorder="1" applyAlignment="1">
      <alignment horizontal="center" vertical="center" wrapText="1"/>
    </xf>
    <xf numFmtId="0" fontId="10" fillId="18" borderId="13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10" fillId="10" borderId="47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55" xfId="0" applyFont="1" applyFill="1" applyBorder="1" applyAlignment="1">
      <alignment horizontal="left" vertical="center" wrapText="1"/>
    </xf>
    <xf numFmtId="0" fontId="7" fillId="6" borderId="57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 vertical="center" wrapText="1"/>
    </xf>
    <xf numFmtId="0" fontId="11" fillId="10" borderId="34" xfId="0" applyFont="1" applyFill="1" applyBorder="1" applyAlignment="1">
      <alignment horizontal="center" vertical="center" wrapText="1"/>
    </xf>
    <xf numFmtId="0" fontId="11" fillId="10" borderId="32" xfId="0" applyFont="1" applyFill="1" applyBorder="1" applyAlignment="1">
      <alignment horizontal="center" vertical="center" wrapText="1"/>
    </xf>
    <xf numFmtId="0" fontId="10" fillId="17" borderId="51" xfId="0" applyFont="1" applyFill="1" applyBorder="1" applyAlignment="1">
      <alignment horizontal="center" vertical="center" wrapText="1"/>
    </xf>
    <xf numFmtId="0" fontId="10" fillId="17" borderId="0" xfId="0" applyFont="1" applyFill="1" applyBorder="1" applyAlignment="1">
      <alignment horizontal="center" vertical="center" wrapText="1"/>
    </xf>
    <xf numFmtId="0" fontId="10" fillId="17" borderId="5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17" borderId="41" xfId="0" applyFont="1" applyFill="1" applyBorder="1" applyAlignment="1">
      <alignment horizontal="center" vertical="center" wrapText="1"/>
    </xf>
    <xf numFmtId="0" fontId="10" fillId="17" borderId="25" xfId="0" applyFont="1" applyFill="1" applyBorder="1" applyAlignment="1">
      <alignment horizontal="center" vertical="center" wrapText="1"/>
    </xf>
    <xf numFmtId="0" fontId="10" fillId="17" borderId="58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4" fillId="17" borderId="30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wrapText="1"/>
    </xf>
    <xf numFmtId="0" fontId="4" fillId="10" borderId="30" xfId="0" applyFont="1" applyFill="1" applyBorder="1" applyAlignment="1">
      <alignment horizontal="center" wrapText="1"/>
    </xf>
    <xf numFmtId="0" fontId="4" fillId="10" borderId="2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10" borderId="51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52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3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30" xfId="0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30" xfId="0" applyFont="1" applyFill="1" applyBorder="1" applyAlignment="1">
      <alignment horizontal="center" wrapText="1"/>
    </xf>
    <xf numFmtId="0" fontId="12" fillId="5" borderId="31" xfId="0" applyFont="1" applyFill="1" applyBorder="1" applyAlignment="1">
      <alignment horizontal="center" wrapText="1"/>
    </xf>
    <xf numFmtId="0" fontId="13" fillId="10" borderId="5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30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4" xfId="0" applyFont="1" applyFill="1" applyBorder="1" applyAlignment="1">
      <alignment horizontal="center" wrapText="1"/>
    </xf>
    <xf numFmtId="0" fontId="4" fillId="3" borderId="3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7" fillId="10" borderId="33" xfId="0" applyFont="1" applyFill="1" applyBorder="1" applyAlignment="1">
      <alignment horizontal="center" wrapText="1"/>
    </xf>
    <xf numFmtId="0" fontId="7" fillId="10" borderId="34" xfId="0" applyFont="1" applyFill="1" applyBorder="1" applyAlignment="1">
      <alignment horizontal="center" wrapText="1"/>
    </xf>
    <xf numFmtId="0" fontId="7" fillId="10" borderId="35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64" xfId="0" applyFont="1" applyFill="1" applyBorder="1" applyAlignment="1">
      <alignment horizontal="center" vertical="center" wrapText="1"/>
    </xf>
    <xf numFmtId="0" fontId="4" fillId="10" borderId="65" xfId="0" applyFont="1" applyFill="1" applyBorder="1" applyAlignment="1">
      <alignment horizontal="center" vertical="center" wrapText="1"/>
    </xf>
    <xf numFmtId="0" fontId="4" fillId="10" borderId="66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P637"/>
  <sheetViews>
    <sheetView tabSelected="1" view="pageBreakPreview" topLeftCell="A59" zoomScale="60" zoomScaleNormal="100" workbookViewId="0">
      <selection activeCell="A68" sqref="A68"/>
    </sheetView>
  </sheetViews>
  <sheetFormatPr defaultRowHeight="12.75" x14ac:dyDescent="0.2"/>
  <cols>
    <col min="1" max="1" width="40.7109375" style="115" customWidth="1"/>
    <col min="2" max="2" width="5" style="115" customWidth="1"/>
    <col min="3" max="3" width="6.140625" style="115" customWidth="1"/>
    <col min="4" max="4" width="13" style="115" customWidth="1"/>
    <col min="5" max="5" width="13.140625" style="115" customWidth="1"/>
    <col min="6" max="6" width="14.140625" style="115" customWidth="1"/>
    <col min="7" max="7" width="14.7109375" style="115" customWidth="1"/>
    <col min="8" max="8" width="15.85546875" style="115" customWidth="1"/>
    <col min="9" max="9" width="13.5703125" style="115" customWidth="1"/>
    <col min="10" max="10" width="0.28515625" style="115" customWidth="1"/>
    <col min="11" max="11" width="9.85546875" style="115" hidden="1" customWidth="1"/>
    <col min="12" max="12" width="10" style="115" hidden="1" customWidth="1"/>
    <col min="13" max="13" width="9.140625" style="115" hidden="1" customWidth="1"/>
    <col min="14" max="14" width="9.5703125" style="115" hidden="1" customWidth="1"/>
    <col min="15" max="15" width="14.42578125" style="115" hidden="1" customWidth="1"/>
    <col min="16" max="16" width="0" style="115" hidden="1" customWidth="1"/>
    <col min="17" max="17" width="7.85546875" style="115" customWidth="1"/>
    <col min="18" max="18" width="15.140625" style="115" customWidth="1"/>
    <col min="19" max="19" width="12.28515625" style="115" customWidth="1"/>
    <col min="20" max="20" width="14.140625" style="115" customWidth="1"/>
    <col min="21" max="21" width="14.7109375" style="115" customWidth="1"/>
    <col min="22" max="22" width="12.5703125" style="115" customWidth="1"/>
    <col min="23" max="23" width="11.5703125" style="115" customWidth="1"/>
    <col min="24" max="24" width="10.42578125" style="115" customWidth="1"/>
    <col min="25" max="29" width="0" style="115" hidden="1" customWidth="1"/>
    <col min="30" max="32" width="9.140625" style="115"/>
    <col min="33" max="35" width="10.140625" style="115" bestFit="1" customWidth="1"/>
    <col min="36" max="270" width="9.140625" style="115"/>
    <col min="271" max="271" width="41.5703125" style="115" customWidth="1"/>
    <col min="272" max="272" width="5.85546875" style="115" customWidth="1"/>
    <col min="273" max="273" width="7.85546875" style="115" customWidth="1"/>
    <col min="274" max="274" width="15.140625" style="115" customWidth="1"/>
    <col min="275" max="275" width="12.28515625" style="115" customWidth="1"/>
    <col min="276" max="276" width="14.140625" style="115" customWidth="1"/>
    <col min="277" max="277" width="14.7109375" style="115" customWidth="1"/>
    <col min="278" max="278" width="12.5703125" style="115" customWidth="1"/>
    <col min="279" max="279" width="11.5703125" style="115" customWidth="1"/>
    <col min="280" max="280" width="10.42578125" style="115" customWidth="1"/>
    <col min="281" max="285" width="0" style="115" hidden="1" customWidth="1"/>
    <col min="286" max="288" width="9.140625" style="115"/>
    <col min="289" max="291" width="10.140625" style="115" bestFit="1" customWidth="1"/>
    <col min="292" max="526" width="9.140625" style="115"/>
    <col min="527" max="527" width="41.5703125" style="115" customWidth="1"/>
    <col min="528" max="528" width="5.85546875" style="115" customWidth="1"/>
    <col min="529" max="529" width="7.85546875" style="115" customWidth="1"/>
    <col min="530" max="530" width="15.140625" style="115" customWidth="1"/>
    <col min="531" max="531" width="12.28515625" style="115" customWidth="1"/>
    <col min="532" max="532" width="14.140625" style="115" customWidth="1"/>
    <col min="533" max="533" width="14.7109375" style="115" customWidth="1"/>
    <col min="534" max="534" width="12.5703125" style="115" customWidth="1"/>
    <col min="535" max="535" width="11.5703125" style="115" customWidth="1"/>
    <col min="536" max="536" width="10.42578125" style="115" customWidth="1"/>
    <col min="537" max="541" width="0" style="115" hidden="1" customWidth="1"/>
    <col min="542" max="544" width="9.140625" style="115"/>
    <col min="545" max="547" width="10.140625" style="115" bestFit="1" customWidth="1"/>
    <col min="548" max="782" width="9.140625" style="115"/>
    <col min="783" max="783" width="41.5703125" style="115" customWidth="1"/>
    <col min="784" max="784" width="5.85546875" style="115" customWidth="1"/>
    <col min="785" max="785" width="7.85546875" style="115" customWidth="1"/>
    <col min="786" max="786" width="15.140625" style="115" customWidth="1"/>
    <col min="787" max="787" width="12.28515625" style="115" customWidth="1"/>
    <col min="788" max="788" width="14.140625" style="115" customWidth="1"/>
    <col min="789" max="789" width="14.7109375" style="115" customWidth="1"/>
    <col min="790" max="790" width="12.5703125" style="115" customWidth="1"/>
    <col min="791" max="791" width="11.5703125" style="115" customWidth="1"/>
    <col min="792" max="792" width="10.42578125" style="115" customWidth="1"/>
    <col min="793" max="797" width="0" style="115" hidden="1" customWidth="1"/>
    <col min="798" max="800" width="9.140625" style="115"/>
    <col min="801" max="803" width="10.140625" style="115" bestFit="1" customWidth="1"/>
    <col min="804" max="1038" width="9.140625" style="115"/>
    <col min="1039" max="1039" width="41.5703125" style="115" customWidth="1"/>
    <col min="1040" max="1040" width="5.85546875" style="115" customWidth="1"/>
    <col min="1041" max="1041" width="7.85546875" style="115" customWidth="1"/>
    <col min="1042" max="1042" width="15.140625" style="115" customWidth="1"/>
    <col min="1043" max="1043" width="12.28515625" style="115" customWidth="1"/>
    <col min="1044" max="1044" width="14.140625" style="115" customWidth="1"/>
    <col min="1045" max="1045" width="14.7109375" style="115" customWidth="1"/>
    <col min="1046" max="1046" width="12.5703125" style="115" customWidth="1"/>
    <col min="1047" max="1047" width="11.5703125" style="115" customWidth="1"/>
    <col min="1048" max="1048" width="10.42578125" style="115" customWidth="1"/>
    <col min="1049" max="1053" width="0" style="115" hidden="1" customWidth="1"/>
    <col min="1054" max="1056" width="9.140625" style="115"/>
    <col min="1057" max="1059" width="10.140625" style="115" bestFit="1" customWidth="1"/>
    <col min="1060" max="1294" width="9.140625" style="115"/>
    <col min="1295" max="1295" width="41.5703125" style="115" customWidth="1"/>
    <col min="1296" max="1296" width="5.85546875" style="115" customWidth="1"/>
    <col min="1297" max="1297" width="7.85546875" style="115" customWidth="1"/>
    <col min="1298" max="1298" width="15.140625" style="115" customWidth="1"/>
    <col min="1299" max="1299" width="12.28515625" style="115" customWidth="1"/>
    <col min="1300" max="1300" width="14.140625" style="115" customWidth="1"/>
    <col min="1301" max="1301" width="14.7109375" style="115" customWidth="1"/>
    <col min="1302" max="1302" width="12.5703125" style="115" customWidth="1"/>
    <col min="1303" max="1303" width="11.5703125" style="115" customWidth="1"/>
    <col min="1304" max="1304" width="10.42578125" style="115" customWidth="1"/>
    <col min="1305" max="1309" width="0" style="115" hidden="1" customWidth="1"/>
    <col min="1310" max="1312" width="9.140625" style="115"/>
    <col min="1313" max="1315" width="10.140625" style="115" bestFit="1" customWidth="1"/>
    <col min="1316" max="1550" width="9.140625" style="115"/>
    <col min="1551" max="1551" width="41.5703125" style="115" customWidth="1"/>
    <col min="1552" max="1552" width="5.85546875" style="115" customWidth="1"/>
    <col min="1553" max="1553" width="7.85546875" style="115" customWidth="1"/>
    <col min="1554" max="1554" width="15.140625" style="115" customWidth="1"/>
    <col min="1555" max="1555" width="12.28515625" style="115" customWidth="1"/>
    <col min="1556" max="1556" width="14.140625" style="115" customWidth="1"/>
    <col min="1557" max="1557" width="14.7109375" style="115" customWidth="1"/>
    <col min="1558" max="1558" width="12.5703125" style="115" customWidth="1"/>
    <col min="1559" max="1559" width="11.5703125" style="115" customWidth="1"/>
    <col min="1560" max="1560" width="10.42578125" style="115" customWidth="1"/>
    <col min="1561" max="1565" width="0" style="115" hidden="1" customWidth="1"/>
    <col min="1566" max="1568" width="9.140625" style="115"/>
    <col min="1569" max="1571" width="10.140625" style="115" bestFit="1" customWidth="1"/>
    <col min="1572" max="1806" width="9.140625" style="115"/>
    <col min="1807" max="1807" width="41.5703125" style="115" customWidth="1"/>
    <col min="1808" max="1808" width="5.85546875" style="115" customWidth="1"/>
    <col min="1809" max="1809" width="7.85546875" style="115" customWidth="1"/>
    <col min="1810" max="1810" width="15.140625" style="115" customWidth="1"/>
    <col min="1811" max="1811" width="12.28515625" style="115" customWidth="1"/>
    <col min="1812" max="1812" width="14.140625" style="115" customWidth="1"/>
    <col min="1813" max="1813" width="14.7109375" style="115" customWidth="1"/>
    <col min="1814" max="1814" width="12.5703125" style="115" customWidth="1"/>
    <col min="1815" max="1815" width="11.5703125" style="115" customWidth="1"/>
    <col min="1816" max="1816" width="10.42578125" style="115" customWidth="1"/>
    <col min="1817" max="1821" width="0" style="115" hidden="1" customWidth="1"/>
    <col min="1822" max="1824" width="9.140625" style="115"/>
    <col min="1825" max="1827" width="10.140625" style="115" bestFit="1" customWidth="1"/>
    <col min="1828" max="2062" width="9.140625" style="115"/>
    <col min="2063" max="2063" width="41.5703125" style="115" customWidth="1"/>
    <col min="2064" max="2064" width="5.85546875" style="115" customWidth="1"/>
    <col min="2065" max="2065" width="7.85546875" style="115" customWidth="1"/>
    <col min="2066" max="2066" width="15.140625" style="115" customWidth="1"/>
    <col min="2067" max="2067" width="12.28515625" style="115" customWidth="1"/>
    <col min="2068" max="2068" width="14.140625" style="115" customWidth="1"/>
    <col min="2069" max="2069" width="14.7109375" style="115" customWidth="1"/>
    <col min="2070" max="2070" width="12.5703125" style="115" customWidth="1"/>
    <col min="2071" max="2071" width="11.5703125" style="115" customWidth="1"/>
    <col min="2072" max="2072" width="10.42578125" style="115" customWidth="1"/>
    <col min="2073" max="2077" width="0" style="115" hidden="1" customWidth="1"/>
    <col min="2078" max="2080" width="9.140625" style="115"/>
    <col min="2081" max="2083" width="10.140625" style="115" bestFit="1" customWidth="1"/>
    <col min="2084" max="2318" width="9.140625" style="115"/>
    <col min="2319" max="2319" width="41.5703125" style="115" customWidth="1"/>
    <col min="2320" max="2320" width="5.85546875" style="115" customWidth="1"/>
    <col min="2321" max="2321" width="7.85546875" style="115" customWidth="1"/>
    <col min="2322" max="2322" width="15.140625" style="115" customWidth="1"/>
    <col min="2323" max="2323" width="12.28515625" style="115" customWidth="1"/>
    <col min="2324" max="2324" width="14.140625" style="115" customWidth="1"/>
    <col min="2325" max="2325" width="14.7109375" style="115" customWidth="1"/>
    <col min="2326" max="2326" width="12.5703125" style="115" customWidth="1"/>
    <col min="2327" max="2327" width="11.5703125" style="115" customWidth="1"/>
    <col min="2328" max="2328" width="10.42578125" style="115" customWidth="1"/>
    <col min="2329" max="2333" width="0" style="115" hidden="1" customWidth="1"/>
    <col min="2334" max="2336" width="9.140625" style="115"/>
    <col min="2337" max="2339" width="10.140625" style="115" bestFit="1" customWidth="1"/>
    <col min="2340" max="2574" width="9.140625" style="115"/>
    <col min="2575" max="2575" width="41.5703125" style="115" customWidth="1"/>
    <col min="2576" max="2576" width="5.85546875" style="115" customWidth="1"/>
    <col min="2577" max="2577" width="7.85546875" style="115" customWidth="1"/>
    <col min="2578" max="2578" width="15.140625" style="115" customWidth="1"/>
    <col min="2579" max="2579" width="12.28515625" style="115" customWidth="1"/>
    <col min="2580" max="2580" width="14.140625" style="115" customWidth="1"/>
    <col min="2581" max="2581" width="14.7109375" style="115" customWidth="1"/>
    <col min="2582" max="2582" width="12.5703125" style="115" customWidth="1"/>
    <col min="2583" max="2583" width="11.5703125" style="115" customWidth="1"/>
    <col min="2584" max="2584" width="10.42578125" style="115" customWidth="1"/>
    <col min="2585" max="2589" width="0" style="115" hidden="1" customWidth="1"/>
    <col min="2590" max="2592" width="9.140625" style="115"/>
    <col min="2593" max="2595" width="10.140625" style="115" bestFit="1" customWidth="1"/>
    <col min="2596" max="2830" width="9.140625" style="115"/>
    <col min="2831" max="2831" width="41.5703125" style="115" customWidth="1"/>
    <col min="2832" max="2832" width="5.85546875" style="115" customWidth="1"/>
    <col min="2833" max="2833" width="7.85546875" style="115" customWidth="1"/>
    <col min="2834" max="2834" width="15.140625" style="115" customWidth="1"/>
    <col min="2835" max="2835" width="12.28515625" style="115" customWidth="1"/>
    <col min="2836" max="2836" width="14.140625" style="115" customWidth="1"/>
    <col min="2837" max="2837" width="14.7109375" style="115" customWidth="1"/>
    <col min="2838" max="2838" width="12.5703125" style="115" customWidth="1"/>
    <col min="2839" max="2839" width="11.5703125" style="115" customWidth="1"/>
    <col min="2840" max="2840" width="10.42578125" style="115" customWidth="1"/>
    <col min="2841" max="2845" width="0" style="115" hidden="1" customWidth="1"/>
    <col min="2846" max="2848" width="9.140625" style="115"/>
    <col min="2849" max="2851" width="10.140625" style="115" bestFit="1" customWidth="1"/>
    <col min="2852" max="3086" width="9.140625" style="115"/>
    <col min="3087" max="3087" width="41.5703125" style="115" customWidth="1"/>
    <col min="3088" max="3088" width="5.85546875" style="115" customWidth="1"/>
    <col min="3089" max="3089" width="7.85546875" style="115" customWidth="1"/>
    <col min="3090" max="3090" width="15.140625" style="115" customWidth="1"/>
    <col min="3091" max="3091" width="12.28515625" style="115" customWidth="1"/>
    <col min="3092" max="3092" width="14.140625" style="115" customWidth="1"/>
    <col min="3093" max="3093" width="14.7109375" style="115" customWidth="1"/>
    <col min="3094" max="3094" width="12.5703125" style="115" customWidth="1"/>
    <col min="3095" max="3095" width="11.5703125" style="115" customWidth="1"/>
    <col min="3096" max="3096" width="10.42578125" style="115" customWidth="1"/>
    <col min="3097" max="3101" width="0" style="115" hidden="1" customWidth="1"/>
    <col min="3102" max="3104" width="9.140625" style="115"/>
    <col min="3105" max="3107" width="10.140625" style="115" bestFit="1" customWidth="1"/>
    <col min="3108" max="3342" width="9.140625" style="115"/>
    <col min="3343" max="3343" width="41.5703125" style="115" customWidth="1"/>
    <col min="3344" max="3344" width="5.85546875" style="115" customWidth="1"/>
    <col min="3345" max="3345" width="7.85546875" style="115" customWidth="1"/>
    <col min="3346" max="3346" width="15.140625" style="115" customWidth="1"/>
    <col min="3347" max="3347" width="12.28515625" style="115" customWidth="1"/>
    <col min="3348" max="3348" width="14.140625" style="115" customWidth="1"/>
    <col min="3349" max="3349" width="14.7109375" style="115" customWidth="1"/>
    <col min="3350" max="3350" width="12.5703125" style="115" customWidth="1"/>
    <col min="3351" max="3351" width="11.5703125" style="115" customWidth="1"/>
    <col min="3352" max="3352" width="10.42578125" style="115" customWidth="1"/>
    <col min="3353" max="3357" width="0" style="115" hidden="1" customWidth="1"/>
    <col min="3358" max="3360" width="9.140625" style="115"/>
    <col min="3361" max="3363" width="10.140625" style="115" bestFit="1" customWidth="1"/>
    <col min="3364" max="3598" width="9.140625" style="115"/>
    <col min="3599" max="3599" width="41.5703125" style="115" customWidth="1"/>
    <col min="3600" max="3600" width="5.85546875" style="115" customWidth="1"/>
    <col min="3601" max="3601" width="7.85546875" style="115" customWidth="1"/>
    <col min="3602" max="3602" width="15.140625" style="115" customWidth="1"/>
    <col min="3603" max="3603" width="12.28515625" style="115" customWidth="1"/>
    <col min="3604" max="3604" width="14.140625" style="115" customWidth="1"/>
    <col min="3605" max="3605" width="14.7109375" style="115" customWidth="1"/>
    <col min="3606" max="3606" width="12.5703125" style="115" customWidth="1"/>
    <col min="3607" max="3607" width="11.5703125" style="115" customWidth="1"/>
    <col min="3608" max="3608" width="10.42578125" style="115" customWidth="1"/>
    <col min="3609" max="3613" width="0" style="115" hidden="1" customWidth="1"/>
    <col min="3614" max="3616" width="9.140625" style="115"/>
    <col min="3617" max="3619" width="10.140625" style="115" bestFit="1" customWidth="1"/>
    <col min="3620" max="3854" width="9.140625" style="115"/>
    <col min="3855" max="3855" width="41.5703125" style="115" customWidth="1"/>
    <col min="3856" max="3856" width="5.85546875" style="115" customWidth="1"/>
    <col min="3857" max="3857" width="7.85546875" style="115" customWidth="1"/>
    <col min="3858" max="3858" width="15.140625" style="115" customWidth="1"/>
    <col min="3859" max="3859" width="12.28515625" style="115" customWidth="1"/>
    <col min="3860" max="3860" width="14.140625" style="115" customWidth="1"/>
    <col min="3861" max="3861" width="14.7109375" style="115" customWidth="1"/>
    <col min="3862" max="3862" width="12.5703125" style="115" customWidth="1"/>
    <col min="3863" max="3863" width="11.5703125" style="115" customWidth="1"/>
    <col min="3864" max="3864" width="10.42578125" style="115" customWidth="1"/>
    <col min="3865" max="3869" width="0" style="115" hidden="1" customWidth="1"/>
    <col min="3870" max="3872" width="9.140625" style="115"/>
    <col min="3873" max="3875" width="10.140625" style="115" bestFit="1" customWidth="1"/>
    <col min="3876" max="4110" width="9.140625" style="115"/>
    <col min="4111" max="4111" width="41.5703125" style="115" customWidth="1"/>
    <col min="4112" max="4112" width="5.85546875" style="115" customWidth="1"/>
    <col min="4113" max="4113" width="7.85546875" style="115" customWidth="1"/>
    <col min="4114" max="4114" width="15.140625" style="115" customWidth="1"/>
    <col min="4115" max="4115" width="12.28515625" style="115" customWidth="1"/>
    <col min="4116" max="4116" width="14.140625" style="115" customWidth="1"/>
    <col min="4117" max="4117" width="14.7109375" style="115" customWidth="1"/>
    <col min="4118" max="4118" width="12.5703125" style="115" customWidth="1"/>
    <col min="4119" max="4119" width="11.5703125" style="115" customWidth="1"/>
    <col min="4120" max="4120" width="10.42578125" style="115" customWidth="1"/>
    <col min="4121" max="4125" width="0" style="115" hidden="1" customWidth="1"/>
    <col min="4126" max="4128" width="9.140625" style="115"/>
    <col min="4129" max="4131" width="10.140625" style="115" bestFit="1" customWidth="1"/>
    <col min="4132" max="4366" width="9.140625" style="115"/>
    <col min="4367" max="4367" width="41.5703125" style="115" customWidth="1"/>
    <col min="4368" max="4368" width="5.85546875" style="115" customWidth="1"/>
    <col min="4369" max="4369" width="7.85546875" style="115" customWidth="1"/>
    <col min="4370" max="4370" width="15.140625" style="115" customWidth="1"/>
    <col min="4371" max="4371" width="12.28515625" style="115" customWidth="1"/>
    <col min="4372" max="4372" width="14.140625" style="115" customWidth="1"/>
    <col min="4373" max="4373" width="14.7109375" style="115" customWidth="1"/>
    <col min="4374" max="4374" width="12.5703125" style="115" customWidth="1"/>
    <col min="4375" max="4375" width="11.5703125" style="115" customWidth="1"/>
    <col min="4376" max="4376" width="10.42578125" style="115" customWidth="1"/>
    <col min="4377" max="4381" width="0" style="115" hidden="1" customWidth="1"/>
    <col min="4382" max="4384" width="9.140625" style="115"/>
    <col min="4385" max="4387" width="10.140625" style="115" bestFit="1" customWidth="1"/>
    <col min="4388" max="4622" width="9.140625" style="115"/>
    <col min="4623" max="4623" width="41.5703125" style="115" customWidth="1"/>
    <col min="4624" max="4624" width="5.85546875" style="115" customWidth="1"/>
    <col min="4625" max="4625" width="7.85546875" style="115" customWidth="1"/>
    <col min="4626" max="4626" width="15.140625" style="115" customWidth="1"/>
    <col min="4627" max="4627" width="12.28515625" style="115" customWidth="1"/>
    <col min="4628" max="4628" width="14.140625" style="115" customWidth="1"/>
    <col min="4629" max="4629" width="14.7109375" style="115" customWidth="1"/>
    <col min="4630" max="4630" width="12.5703125" style="115" customWidth="1"/>
    <col min="4631" max="4631" width="11.5703125" style="115" customWidth="1"/>
    <col min="4632" max="4632" width="10.42578125" style="115" customWidth="1"/>
    <col min="4633" max="4637" width="0" style="115" hidden="1" customWidth="1"/>
    <col min="4638" max="4640" width="9.140625" style="115"/>
    <col min="4641" max="4643" width="10.140625" style="115" bestFit="1" customWidth="1"/>
    <col min="4644" max="4878" width="9.140625" style="115"/>
    <col min="4879" max="4879" width="41.5703125" style="115" customWidth="1"/>
    <col min="4880" max="4880" width="5.85546875" style="115" customWidth="1"/>
    <col min="4881" max="4881" width="7.85546875" style="115" customWidth="1"/>
    <col min="4882" max="4882" width="15.140625" style="115" customWidth="1"/>
    <col min="4883" max="4883" width="12.28515625" style="115" customWidth="1"/>
    <col min="4884" max="4884" width="14.140625" style="115" customWidth="1"/>
    <col min="4885" max="4885" width="14.7109375" style="115" customWidth="1"/>
    <col min="4886" max="4886" width="12.5703125" style="115" customWidth="1"/>
    <col min="4887" max="4887" width="11.5703125" style="115" customWidth="1"/>
    <col min="4888" max="4888" width="10.42578125" style="115" customWidth="1"/>
    <col min="4889" max="4893" width="0" style="115" hidden="1" customWidth="1"/>
    <col min="4894" max="4896" width="9.140625" style="115"/>
    <col min="4897" max="4899" width="10.140625" style="115" bestFit="1" customWidth="1"/>
    <col min="4900" max="5134" width="9.140625" style="115"/>
    <col min="5135" max="5135" width="41.5703125" style="115" customWidth="1"/>
    <col min="5136" max="5136" width="5.85546875" style="115" customWidth="1"/>
    <col min="5137" max="5137" width="7.85546875" style="115" customWidth="1"/>
    <col min="5138" max="5138" width="15.140625" style="115" customWidth="1"/>
    <col min="5139" max="5139" width="12.28515625" style="115" customWidth="1"/>
    <col min="5140" max="5140" width="14.140625" style="115" customWidth="1"/>
    <col min="5141" max="5141" width="14.7109375" style="115" customWidth="1"/>
    <col min="5142" max="5142" width="12.5703125" style="115" customWidth="1"/>
    <col min="5143" max="5143" width="11.5703125" style="115" customWidth="1"/>
    <col min="5144" max="5144" width="10.42578125" style="115" customWidth="1"/>
    <col min="5145" max="5149" width="0" style="115" hidden="1" customWidth="1"/>
    <col min="5150" max="5152" width="9.140625" style="115"/>
    <col min="5153" max="5155" width="10.140625" style="115" bestFit="1" customWidth="1"/>
    <col min="5156" max="5390" width="9.140625" style="115"/>
    <col min="5391" max="5391" width="41.5703125" style="115" customWidth="1"/>
    <col min="5392" max="5392" width="5.85546875" style="115" customWidth="1"/>
    <col min="5393" max="5393" width="7.85546875" style="115" customWidth="1"/>
    <col min="5394" max="5394" width="15.140625" style="115" customWidth="1"/>
    <col min="5395" max="5395" width="12.28515625" style="115" customWidth="1"/>
    <col min="5396" max="5396" width="14.140625" style="115" customWidth="1"/>
    <col min="5397" max="5397" width="14.7109375" style="115" customWidth="1"/>
    <col min="5398" max="5398" width="12.5703125" style="115" customWidth="1"/>
    <col min="5399" max="5399" width="11.5703125" style="115" customWidth="1"/>
    <col min="5400" max="5400" width="10.42578125" style="115" customWidth="1"/>
    <col min="5401" max="5405" width="0" style="115" hidden="1" customWidth="1"/>
    <col min="5406" max="5408" width="9.140625" style="115"/>
    <col min="5409" max="5411" width="10.140625" style="115" bestFit="1" customWidth="1"/>
    <col min="5412" max="5646" width="9.140625" style="115"/>
    <col min="5647" max="5647" width="41.5703125" style="115" customWidth="1"/>
    <col min="5648" max="5648" width="5.85546875" style="115" customWidth="1"/>
    <col min="5649" max="5649" width="7.85546875" style="115" customWidth="1"/>
    <col min="5650" max="5650" width="15.140625" style="115" customWidth="1"/>
    <col min="5651" max="5651" width="12.28515625" style="115" customWidth="1"/>
    <col min="5652" max="5652" width="14.140625" style="115" customWidth="1"/>
    <col min="5653" max="5653" width="14.7109375" style="115" customWidth="1"/>
    <col min="5654" max="5654" width="12.5703125" style="115" customWidth="1"/>
    <col min="5655" max="5655" width="11.5703125" style="115" customWidth="1"/>
    <col min="5656" max="5656" width="10.42578125" style="115" customWidth="1"/>
    <col min="5657" max="5661" width="0" style="115" hidden="1" customWidth="1"/>
    <col min="5662" max="5664" width="9.140625" style="115"/>
    <col min="5665" max="5667" width="10.140625" style="115" bestFit="1" customWidth="1"/>
    <col min="5668" max="5902" width="9.140625" style="115"/>
    <col min="5903" max="5903" width="41.5703125" style="115" customWidth="1"/>
    <col min="5904" max="5904" width="5.85546875" style="115" customWidth="1"/>
    <col min="5905" max="5905" width="7.85546875" style="115" customWidth="1"/>
    <col min="5906" max="5906" width="15.140625" style="115" customWidth="1"/>
    <col min="5907" max="5907" width="12.28515625" style="115" customWidth="1"/>
    <col min="5908" max="5908" width="14.140625" style="115" customWidth="1"/>
    <col min="5909" max="5909" width="14.7109375" style="115" customWidth="1"/>
    <col min="5910" max="5910" width="12.5703125" style="115" customWidth="1"/>
    <col min="5911" max="5911" width="11.5703125" style="115" customWidth="1"/>
    <col min="5912" max="5912" width="10.42578125" style="115" customWidth="1"/>
    <col min="5913" max="5917" width="0" style="115" hidden="1" customWidth="1"/>
    <col min="5918" max="5920" width="9.140625" style="115"/>
    <col min="5921" max="5923" width="10.140625" style="115" bestFit="1" customWidth="1"/>
    <col min="5924" max="6158" width="9.140625" style="115"/>
    <col min="6159" max="6159" width="41.5703125" style="115" customWidth="1"/>
    <col min="6160" max="6160" width="5.85546875" style="115" customWidth="1"/>
    <col min="6161" max="6161" width="7.85546875" style="115" customWidth="1"/>
    <col min="6162" max="6162" width="15.140625" style="115" customWidth="1"/>
    <col min="6163" max="6163" width="12.28515625" style="115" customWidth="1"/>
    <col min="6164" max="6164" width="14.140625" style="115" customWidth="1"/>
    <col min="6165" max="6165" width="14.7109375" style="115" customWidth="1"/>
    <col min="6166" max="6166" width="12.5703125" style="115" customWidth="1"/>
    <col min="6167" max="6167" width="11.5703125" style="115" customWidth="1"/>
    <col min="6168" max="6168" width="10.42578125" style="115" customWidth="1"/>
    <col min="6169" max="6173" width="0" style="115" hidden="1" customWidth="1"/>
    <col min="6174" max="6176" width="9.140625" style="115"/>
    <col min="6177" max="6179" width="10.140625" style="115" bestFit="1" customWidth="1"/>
    <col min="6180" max="6414" width="9.140625" style="115"/>
    <col min="6415" max="6415" width="41.5703125" style="115" customWidth="1"/>
    <col min="6416" max="6416" width="5.85546875" style="115" customWidth="1"/>
    <col min="6417" max="6417" width="7.85546875" style="115" customWidth="1"/>
    <col min="6418" max="6418" width="15.140625" style="115" customWidth="1"/>
    <col min="6419" max="6419" width="12.28515625" style="115" customWidth="1"/>
    <col min="6420" max="6420" width="14.140625" style="115" customWidth="1"/>
    <col min="6421" max="6421" width="14.7109375" style="115" customWidth="1"/>
    <col min="6422" max="6422" width="12.5703125" style="115" customWidth="1"/>
    <col min="6423" max="6423" width="11.5703125" style="115" customWidth="1"/>
    <col min="6424" max="6424" width="10.42578125" style="115" customWidth="1"/>
    <col min="6425" max="6429" width="0" style="115" hidden="1" customWidth="1"/>
    <col min="6430" max="6432" width="9.140625" style="115"/>
    <col min="6433" max="6435" width="10.140625" style="115" bestFit="1" customWidth="1"/>
    <col min="6436" max="6670" width="9.140625" style="115"/>
    <col min="6671" max="6671" width="41.5703125" style="115" customWidth="1"/>
    <col min="6672" max="6672" width="5.85546875" style="115" customWidth="1"/>
    <col min="6673" max="6673" width="7.85546875" style="115" customWidth="1"/>
    <col min="6674" max="6674" width="15.140625" style="115" customWidth="1"/>
    <col min="6675" max="6675" width="12.28515625" style="115" customWidth="1"/>
    <col min="6676" max="6676" width="14.140625" style="115" customWidth="1"/>
    <col min="6677" max="6677" width="14.7109375" style="115" customWidth="1"/>
    <col min="6678" max="6678" width="12.5703125" style="115" customWidth="1"/>
    <col min="6679" max="6679" width="11.5703125" style="115" customWidth="1"/>
    <col min="6680" max="6680" width="10.42578125" style="115" customWidth="1"/>
    <col min="6681" max="6685" width="0" style="115" hidden="1" customWidth="1"/>
    <col min="6686" max="6688" width="9.140625" style="115"/>
    <col min="6689" max="6691" width="10.140625" style="115" bestFit="1" customWidth="1"/>
    <col min="6692" max="6926" width="9.140625" style="115"/>
    <col min="6927" max="6927" width="41.5703125" style="115" customWidth="1"/>
    <col min="6928" max="6928" width="5.85546875" style="115" customWidth="1"/>
    <col min="6929" max="6929" width="7.85546875" style="115" customWidth="1"/>
    <col min="6930" max="6930" width="15.140625" style="115" customWidth="1"/>
    <col min="6931" max="6931" width="12.28515625" style="115" customWidth="1"/>
    <col min="6932" max="6932" width="14.140625" style="115" customWidth="1"/>
    <col min="6933" max="6933" width="14.7109375" style="115" customWidth="1"/>
    <col min="6934" max="6934" width="12.5703125" style="115" customWidth="1"/>
    <col min="6935" max="6935" width="11.5703125" style="115" customWidth="1"/>
    <col min="6936" max="6936" width="10.42578125" style="115" customWidth="1"/>
    <col min="6937" max="6941" width="0" style="115" hidden="1" customWidth="1"/>
    <col min="6942" max="6944" width="9.140625" style="115"/>
    <col min="6945" max="6947" width="10.140625" style="115" bestFit="1" customWidth="1"/>
    <col min="6948" max="7182" width="9.140625" style="115"/>
    <col min="7183" max="7183" width="41.5703125" style="115" customWidth="1"/>
    <col min="7184" max="7184" width="5.85546875" style="115" customWidth="1"/>
    <col min="7185" max="7185" width="7.85546875" style="115" customWidth="1"/>
    <col min="7186" max="7186" width="15.140625" style="115" customWidth="1"/>
    <col min="7187" max="7187" width="12.28515625" style="115" customWidth="1"/>
    <col min="7188" max="7188" width="14.140625" style="115" customWidth="1"/>
    <col min="7189" max="7189" width="14.7109375" style="115" customWidth="1"/>
    <col min="7190" max="7190" width="12.5703125" style="115" customWidth="1"/>
    <col min="7191" max="7191" width="11.5703125" style="115" customWidth="1"/>
    <col min="7192" max="7192" width="10.42578125" style="115" customWidth="1"/>
    <col min="7193" max="7197" width="0" style="115" hidden="1" customWidth="1"/>
    <col min="7198" max="7200" width="9.140625" style="115"/>
    <col min="7201" max="7203" width="10.140625" style="115" bestFit="1" customWidth="1"/>
    <col min="7204" max="7438" width="9.140625" style="115"/>
    <col min="7439" max="7439" width="41.5703125" style="115" customWidth="1"/>
    <col min="7440" max="7440" width="5.85546875" style="115" customWidth="1"/>
    <col min="7441" max="7441" width="7.85546875" style="115" customWidth="1"/>
    <col min="7442" max="7442" width="15.140625" style="115" customWidth="1"/>
    <col min="7443" max="7443" width="12.28515625" style="115" customWidth="1"/>
    <col min="7444" max="7444" width="14.140625" style="115" customWidth="1"/>
    <col min="7445" max="7445" width="14.7109375" style="115" customWidth="1"/>
    <col min="7446" max="7446" width="12.5703125" style="115" customWidth="1"/>
    <col min="7447" max="7447" width="11.5703125" style="115" customWidth="1"/>
    <col min="7448" max="7448" width="10.42578125" style="115" customWidth="1"/>
    <col min="7449" max="7453" width="0" style="115" hidden="1" customWidth="1"/>
    <col min="7454" max="7456" width="9.140625" style="115"/>
    <col min="7457" max="7459" width="10.140625" style="115" bestFit="1" customWidth="1"/>
    <col min="7460" max="7694" width="9.140625" style="115"/>
    <col min="7695" max="7695" width="41.5703125" style="115" customWidth="1"/>
    <col min="7696" max="7696" width="5.85546875" style="115" customWidth="1"/>
    <col min="7697" max="7697" width="7.85546875" style="115" customWidth="1"/>
    <col min="7698" max="7698" width="15.140625" style="115" customWidth="1"/>
    <col min="7699" max="7699" width="12.28515625" style="115" customWidth="1"/>
    <col min="7700" max="7700" width="14.140625" style="115" customWidth="1"/>
    <col min="7701" max="7701" width="14.7109375" style="115" customWidth="1"/>
    <col min="7702" max="7702" width="12.5703125" style="115" customWidth="1"/>
    <col min="7703" max="7703" width="11.5703125" style="115" customWidth="1"/>
    <col min="7704" max="7704" width="10.42578125" style="115" customWidth="1"/>
    <col min="7705" max="7709" width="0" style="115" hidden="1" customWidth="1"/>
    <col min="7710" max="7712" width="9.140625" style="115"/>
    <col min="7713" max="7715" width="10.140625" style="115" bestFit="1" customWidth="1"/>
    <col min="7716" max="7950" width="9.140625" style="115"/>
    <col min="7951" max="7951" width="41.5703125" style="115" customWidth="1"/>
    <col min="7952" max="7952" width="5.85546875" style="115" customWidth="1"/>
    <col min="7953" max="7953" width="7.85546875" style="115" customWidth="1"/>
    <col min="7954" max="7954" width="15.140625" style="115" customWidth="1"/>
    <col min="7955" max="7955" width="12.28515625" style="115" customWidth="1"/>
    <col min="7956" max="7956" width="14.140625" style="115" customWidth="1"/>
    <col min="7957" max="7957" width="14.7109375" style="115" customWidth="1"/>
    <col min="7958" max="7958" width="12.5703125" style="115" customWidth="1"/>
    <col min="7959" max="7959" width="11.5703125" style="115" customWidth="1"/>
    <col min="7960" max="7960" width="10.42578125" style="115" customWidth="1"/>
    <col min="7961" max="7965" width="0" style="115" hidden="1" customWidth="1"/>
    <col min="7966" max="7968" width="9.140625" style="115"/>
    <col min="7969" max="7971" width="10.140625" style="115" bestFit="1" customWidth="1"/>
    <col min="7972" max="8206" width="9.140625" style="115"/>
    <col min="8207" max="8207" width="41.5703125" style="115" customWidth="1"/>
    <col min="8208" max="8208" width="5.85546875" style="115" customWidth="1"/>
    <col min="8209" max="8209" width="7.85546875" style="115" customWidth="1"/>
    <col min="8210" max="8210" width="15.140625" style="115" customWidth="1"/>
    <col min="8211" max="8211" width="12.28515625" style="115" customWidth="1"/>
    <col min="8212" max="8212" width="14.140625" style="115" customWidth="1"/>
    <col min="8213" max="8213" width="14.7109375" style="115" customWidth="1"/>
    <col min="8214" max="8214" width="12.5703125" style="115" customWidth="1"/>
    <col min="8215" max="8215" width="11.5703125" style="115" customWidth="1"/>
    <col min="8216" max="8216" width="10.42578125" style="115" customWidth="1"/>
    <col min="8217" max="8221" width="0" style="115" hidden="1" customWidth="1"/>
    <col min="8222" max="8224" width="9.140625" style="115"/>
    <col min="8225" max="8227" width="10.140625" style="115" bestFit="1" customWidth="1"/>
    <col min="8228" max="8462" width="9.140625" style="115"/>
    <col min="8463" max="8463" width="41.5703125" style="115" customWidth="1"/>
    <col min="8464" max="8464" width="5.85546875" style="115" customWidth="1"/>
    <col min="8465" max="8465" width="7.85546875" style="115" customWidth="1"/>
    <col min="8466" max="8466" width="15.140625" style="115" customWidth="1"/>
    <col min="8467" max="8467" width="12.28515625" style="115" customWidth="1"/>
    <col min="8468" max="8468" width="14.140625" style="115" customWidth="1"/>
    <col min="8469" max="8469" width="14.7109375" style="115" customWidth="1"/>
    <col min="8470" max="8470" width="12.5703125" style="115" customWidth="1"/>
    <col min="8471" max="8471" width="11.5703125" style="115" customWidth="1"/>
    <col min="8472" max="8472" width="10.42578125" style="115" customWidth="1"/>
    <col min="8473" max="8477" width="0" style="115" hidden="1" customWidth="1"/>
    <col min="8478" max="8480" width="9.140625" style="115"/>
    <col min="8481" max="8483" width="10.140625" style="115" bestFit="1" customWidth="1"/>
    <col min="8484" max="8718" width="9.140625" style="115"/>
    <col min="8719" max="8719" width="41.5703125" style="115" customWidth="1"/>
    <col min="8720" max="8720" width="5.85546875" style="115" customWidth="1"/>
    <col min="8721" max="8721" width="7.85546875" style="115" customWidth="1"/>
    <col min="8722" max="8722" width="15.140625" style="115" customWidth="1"/>
    <col min="8723" max="8723" width="12.28515625" style="115" customWidth="1"/>
    <col min="8724" max="8724" width="14.140625" style="115" customWidth="1"/>
    <col min="8725" max="8725" width="14.7109375" style="115" customWidth="1"/>
    <col min="8726" max="8726" width="12.5703125" style="115" customWidth="1"/>
    <col min="8727" max="8727" width="11.5703125" style="115" customWidth="1"/>
    <col min="8728" max="8728" width="10.42578125" style="115" customWidth="1"/>
    <col min="8729" max="8733" width="0" style="115" hidden="1" customWidth="1"/>
    <col min="8734" max="8736" width="9.140625" style="115"/>
    <col min="8737" max="8739" width="10.140625" style="115" bestFit="1" customWidth="1"/>
    <col min="8740" max="8974" width="9.140625" style="115"/>
    <col min="8975" max="8975" width="41.5703125" style="115" customWidth="1"/>
    <col min="8976" max="8976" width="5.85546875" style="115" customWidth="1"/>
    <col min="8977" max="8977" width="7.85546875" style="115" customWidth="1"/>
    <col min="8978" max="8978" width="15.140625" style="115" customWidth="1"/>
    <col min="8979" max="8979" width="12.28515625" style="115" customWidth="1"/>
    <col min="8980" max="8980" width="14.140625" style="115" customWidth="1"/>
    <col min="8981" max="8981" width="14.7109375" style="115" customWidth="1"/>
    <col min="8982" max="8982" width="12.5703125" style="115" customWidth="1"/>
    <col min="8983" max="8983" width="11.5703125" style="115" customWidth="1"/>
    <col min="8984" max="8984" width="10.42578125" style="115" customWidth="1"/>
    <col min="8985" max="8989" width="0" style="115" hidden="1" customWidth="1"/>
    <col min="8990" max="8992" width="9.140625" style="115"/>
    <col min="8993" max="8995" width="10.140625" style="115" bestFit="1" customWidth="1"/>
    <col min="8996" max="9230" width="9.140625" style="115"/>
    <col min="9231" max="9231" width="41.5703125" style="115" customWidth="1"/>
    <col min="9232" max="9232" width="5.85546875" style="115" customWidth="1"/>
    <col min="9233" max="9233" width="7.85546875" style="115" customWidth="1"/>
    <col min="9234" max="9234" width="15.140625" style="115" customWidth="1"/>
    <col min="9235" max="9235" width="12.28515625" style="115" customWidth="1"/>
    <col min="9236" max="9236" width="14.140625" style="115" customWidth="1"/>
    <col min="9237" max="9237" width="14.7109375" style="115" customWidth="1"/>
    <col min="9238" max="9238" width="12.5703125" style="115" customWidth="1"/>
    <col min="9239" max="9239" width="11.5703125" style="115" customWidth="1"/>
    <col min="9240" max="9240" width="10.42578125" style="115" customWidth="1"/>
    <col min="9241" max="9245" width="0" style="115" hidden="1" customWidth="1"/>
    <col min="9246" max="9248" width="9.140625" style="115"/>
    <col min="9249" max="9251" width="10.140625" style="115" bestFit="1" customWidth="1"/>
    <col min="9252" max="9486" width="9.140625" style="115"/>
    <col min="9487" max="9487" width="41.5703125" style="115" customWidth="1"/>
    <col min="9488" max="9488" width="5.85546875" style="115" customWidth="1"/>
    <col min="9489" max="9489" width="7.85546875" style="115" customWidth="1"/>
    <col min="9490" max="9490" width="15.140625" style="115" customWidth="1"/>
    <col min="9491" max="9491" width="12.28515625" style="115" customWidth="1"/>
    <col min="9492" max="9492" width="14.140625" style="115" customWidth="1"/>
    <col min="9493" max="9493" width="14.7109375" style="115" customWidth="1"/>
    <col min="9494" max="9494" width="12.5703125" style="115" customWidth="1"/>
    <col min="9495" max="9495" width="11.5703125" style="115" customWidth="1"/>
    <col min="9496" max="9496" width="10.42578125" style="115" customWidth="1"/>
    <col min="9497" max="9501" width="0" style="115" hidden="1" customWidth="1"/>
    <col min="9502" max="9504" width="9.140625" style="115"/>
    <col min="9505" max="9507" width="10.140625" style="115" bestFit="1" customWidth="1"/>
    <col min="9508" max="9742" width="9.140625" style="115"/>
    <col min="9743" max="9743" width="41.5703125" style="115" customWidth="1"/>
    <col min="9744" max="9744" width="5.85546875" style="115" customWidth="1"/>
    <col min="9745" max="9745" width="7.85546875" style="115" customWidth="1"/>
    <col min="9746" max="9746" width="15.140625" style="115" customWidth="1"/>
    <col min="9747" max="9747" width="12.28515625" style="115" customWidth="1"/>
    <col min="9748" max="9748" width="14.140625" style="115" customWidth="1"/>
    <col min="9749" max="9749" width="14.7109375" style="115" customWidth="1"/>
    <col min="9750" max="9750" width="12.5703125" style="115" customWidth="1"/>
    <col min="9751" max="9751" width="11.5703125" style="115" customWidth="1"/>
    <col min="9752" max="9752" width="10.42578125" style="115" customWidth="1"/>
    <col min="9753" max="9757" width="0" style="115" hidden="1" customWidth="1"/>
    <col min="9758" max="9760" width="9.140625" style="115"/>
    <col min="9761" max="9763" width="10.140625" style="115" bestFit="1" customWidth="1"/>
    <col min="9764" max="9998" width="9.140625" style="115"/>
    <col min="9999" max="9999" width="41.5703125" style="115" customWidth="1"/>
    <col min="10000" max="10000" width="5.85546875" style="115" customWidth="1"/>
    <col min="10001" max="10001" width="7.85546875" style="115" customWidth="1"/>
    <col min="10002" max="10002" width="15.140625" style="115" customWidth="1"/>
    <col min="10003" max="10003" width="12.28515625" style="115" customWidth="1"/>
    <col min="10004" max="10004" width="14.140625" style="115" customWidth="1"/>
    <col min="10005" max="10005" width="14.7109375" style="115" customWidth="1"/>
    <col min="10006" max="10006" width="12.5703125" style="115" customWidth="1"/>
    <col min="10007" max="10007" width="11.5703125" style="115" customWidth="1"/>
    <col min="10008" max="10008" width="10.42578125" style="115" customWidth="1"/>
    <col min="10009" max="10013" width="0" style="115" hidden="1" customWidth="1"/>
    <col min="10014" max="10016" width="9.140625" style="115"/>
    <col min="10017" max="10019" width="10.140625" style="115" bestFit="1" customWidth="1"/>
    <col min="10020" max="10254" width="9.140625" style="115"/>
    <col min="10255" max="10255" width="41.5703125" style="115" customWidth="1"/>
    <col min="10256" max="10256" width="5.85546875" style="115" customWidth="1"/>
    <col min="10257" max="10257" width="7.85546875" style="115" customWidth="1"/>
    <col min="10258" max="10258" width="15.140625" style="115" customWidth="1"/>
    <col min="10259" max="10259" width="12.28515625" style="115" customWidth="1"/>
    <col min="10260" max="10260" width="14.140625" style="115" customWidth="1"/>
    <col min="10261" max="10261" width="14.7109375" style="115" customWidth="1"/>
    <col min="10262" max="10262" width="12.5703125" style="115" customWidth="1"/>
    <col min="10263" max="10263" width="11.5703125" style="115" customWidth="1"/>
    <col min="10264" max="10264" width="10.42578125" style="115" customWidth="1"/>
    <col min="10265" max="10269" width="0" style="115" hidden="1" customWidth="1"/>
    <col min="10270" max="10272" width="9.140625" style="115"/>
    <col min="10273" max="10275" width="10.140625" style="115" bestFit="1" customWidth="1"/>
    <col min="10276" max="10510" width="9.140625" style="115"/>
    <col min="10511" max="10511" width="41.5703125" style="115" customWidth="1"/>
    <col min="10512" max="10512" width="5.85546875" style="115" customWidth="1"/>
    <col min="10513" max="10513" width="7.85546875" style="115" customWidth="1"/>
    <col min="10514" max="10514" width="15.140625" style="115" customWidth="1"/>
    <col min="10515" max="10515" width="12.28515625" style="115" customWidth="1"/>
    <col min="10516" max="10516" width="14.140625" style="115" customWidth="1"/>
    <col min="10517" max="10517" width="14.7109375" style="115" customWidth="1"/>
    <col min="10518" max="10518" width="12.5703125" style="115" customWidth="1"/>
    <col min="10519" max="10519" width="11.5703125" style="115" customWidth="1"/>
    <col min="10520" max="10520" width="10.42578125" style="115" customWidth="1"/>
    <col min="10521" max="10525" width="0" style="115" hidden="1" customWidth="1"/>
    <col min="10526" max="10528" width="9.140625" style="115"/>
    <col min="10529" max="10531" width="10.140625" style="115" bestFit="1" customWidth="1"/>
    <col min="10532" max="10766" width="9.140625" style="115"/>
    <col min="10767" max="10767" width="41.5703125" style="115" customWidth="1"/>
    <col min="10768" max="10768" width="5.85546875" style="115" customWidth="1"/>
    <col min="10769" max="10769" width="7.85546875" style="115" customWidth="1"/>
    <col min="10770" max="10770" width="15.140625" style="115" customWidth="1"/>
    <col min="10771" max="10771" width="12.28515625" style="115" customWidth="1"/>
    <col min="10772" max="10772" width="14.140625" style="115" customWidth="1"/>
    <col min="10773" max="10773" width="14.7109375" style="115" customWidth="1"/>
    <col min="10774" max="10774" width="12.5703125" style="115" customWidth="1"/>
    <col min="10775" max="10775" width="11.5703125" style="115" customWidth="1"/>
    <col min="10776" max="10776" width="10.42578125" style="115" customWidth="1"/>
    <col min="10777" max="10781" width="0" style="115" hidden="1" customWidth="1"/>
    <col min="10782" max="10784" width="9.140625" style="115"/>
    <col min="10785" max="10787" width="10.140625" style="115" bestFit="1" customWidth="1"/>
    <col min="10788" max="11022" width="9.140625" style="115"/>
    <col min="11023" max="11023" width="41.5703125" style="115" customWidth="1"/>
    <col min="11024" max="11024" width="5.85546875" style="115" customWidth="1"/>
    <col min="11025" max="11025" width="7.85546875" style="115" customWidth="1"/>
    <col min="11026" max="11026" width="15.140625" style="115" customWidth="1"/>
    <col min="11027" max="11027" width="12.28515625" style="115" customWidth="1"/>
    <col min="11028" max="11028" width="14.140625" style="115" customWidth="1"/>
    <col min="11029" max="11029" width="14.7109375" style="115" customWidth="1"/>
    <col min="11030" max="11030" width="12.5703125" style="115" customWidth="1"/>
    <col min="11031" max="11031" width="11.5703125" style="115" customWidth="1"/>
    <col min="11032" max="11032" width="10.42578125" style="115" customWidth="1"/>
    <col min="11033" max="11037" width="0" style="115" hidden="1" customWidth="1"/>
    <col min="11038" max="11040" width="9.140625" style="115"/>
    <col min="11041" max="11043" width="10.140625" style="115" bestFit="1" customWidth="1"/>
    <col min="11044" max="11278" width="9.140625" style="115"/>
    <col min="11279" max="11279" width="41.5703125" style="115" customWidth="1"/>
    <col min="11280" max="11280" width="5.85546875" style="115" customWidth="1"/>
    <col min="11281" max="11281" width="7.85546875" style="115" customWidth="1"/>
    <col min="11282" max="11282" width="15.140625" style="115" customWidth="1"/>
    <col min="11283" max="11283" width="12.28515625" style="115" customWidth="1"/>
    <col min="11284" max="11284" width="14.140625" style="115" customWidth="1"/>
    <col min="11285" max="11285" width="14.7109375" style="115" customWidth="1"/>
    <col min="11286" max="11286" width="12.5703125" style="115" customWidth="1"/>
    <col min="11287" max="11287" width="11.5703125" style="115" customWidth="1"/>
    <col min="11288" max="11288" width="10.42578125" style="115" customWidth="1"/>
    <col min="11289" max="11293" width="0" style="115" hidden="1" customWidth="1"/>
    <col min="11294" max="11296" width="9.140625" style="115"/>
    <col min="11297" max="11299" width="10.140625" style="115" bestFit="1" customWidth="1"/>
    <col min="11300" max="11534" width="9.140625" style="115"/>
    <col min="11535" max="11535" width="41.5703125" style="115" customWidth="1"/>
    <col min="11536" max="11536" width="5.85546875" style="115" customWidth="1"/>
    <col min="11537" max="11537" width="7.85546875" style="115" customWidth="1"/>
    <col min="11538" max="11538" width="15.140625" style="115" customWidth="1"/>
    <col min="11539" max="11539" width="12.28515625" style="115" customWidth="1"/>
    <col min="11540" max="11540" width="14.140625" style="115" customWidth="1"/>
    <col min="11541" max="11541" width="14.7109375" style="115" customWidth="1"/>
    <col min="11542" max="11542" width="12.5703125" style="115" customWidth="1"/>
    <col min="11543" max="11543" width="11.5703125" style="115" customWidth="1"/>
    <col min="11544" max="11544" width="10.42578125" style="115" customWidth="1"/>
    <col min="11545" max="11549" width="0" style="115" hidden="1" customWidth="1"/>
    <col min="11550" max="11552" width="9.140625" style="115"/>
    <col min="11553" max="11555" width="10.140625" style="115" bestFit="1" customWidth="1"/>
    <col min="11556" max="11790" width="9.140625" style="115"/>
    <col min="11791" max="11791" width="41.5703125" style="115" customWidth="1"/>
    <col min="11792" max="11792" width="5.85546875" style="115" customWidth="1"/>
    <col min="11793" max="11793" width="7.85546875" style="115" customWidth="1"/>
    <col min="11794" max="11794" width="15.140625" style="115" customWidth="1"/>
    <col min="11795" max="11795" width="12.28515625" style="115" customWidth="1"/>
    <col min="11796" max="11796" width="14.140625" style="115" customWidth="1"/>
    <col min="11797" max="11797" width="14.7109375" style="115" customWidth="1"/>
    <col min="11798" max="11798" width="12.5703125" style="115" customWidth="1"/>
    <col min="11799" max="11799" width="11.5703125" style="115" customWidth="1"/>
    <col min="11800" max="11800" width="10.42578125" style="115" customWidth="1"/>
    <col min="11801" max="11805" width="0" style="115" hidden="1" customWidth="1"/>
    <col min="11806" max="11808" width="9.140625" style="115"/>
    <col min="11809" max="11811" width="10.140625" style="115" bestFit="1" customWidth="1"/>
    <col min="11812" max="12046" width="9.140625" style="115"/>
    <col min="12047" max="12047" width="41.5703125" style="115" customWidth="1"/>
    <col min="12048" max="12048" width="5.85546875" style="115" customWidth="1"/>
    <col min="12049" max="12049" width="7.85546875" style="115" customWidth="1"/>
    <col min="12050" max="12050" width="15.140625" style="115" customWidth="1"/>
    <col min="12051" max="12051" width="12.28515625" style="115" customWidth="1"/>
    <col min="12052" max="12052" width="14.140625" style="115" customWidth="1"/>
    <col min="12053" max="12053" width="14.7109375" style="115" customWidth="1"/>
    <col min="12054" max="12054" width="12.5703125" style="115" customWidth="1"/>
    <col min="12055" max="12055" width="11.5703125" style="115" customWidth="1"/>
    <col min="12056" max="12056" width="10.42578125" style="115" customWidth="1"/>
    <col min="12057" max="12061" width="0" style="115" hidden="1" customWidth="1"/>
    <col min="12062" max="12064" width="9.140625" style="115"/>
    <col min="12065" max="12067" width="10.140625" style="115" bestFit="1" customWidth="1"/>
    <col min="12068" max="12302" width="9.140625" style="115"/>
    <col min="12303" max="12303" width="41.5703125" style="115" customWidth="1"/>
    <col min="12304" max="12304" width="5.85546875" style="115" customWidth="1"/>
    <col min="12305" max="12305" width="7.85546875" style="115" customWidth="1"/>
    <col min="12306" max="12306" width="15.140625" style="115" customWidth="1"/>
    <col min="12307" max="12307" width="12.28515625" style="115" customWidth="1"/>
    <col min="12308" max="12308" width="14.140625" style="115" customWidth="1"/>
    <col min="12309" max="12309" width="14.7109375" style="115" customWidth="1"/>
    <col min="12310" max="12310" width="12.5703125" style="115" customWidth="1"/>
    <col min="12311" max="12311" width="11.5703125" style="115" customWidth="1"/>
    <col min="12312" max="12312" width="10.42578125" style="115" customWidth="1"/>
    <col min="12313" max="12317" width="0" style="115" hidden="1" customWidth="1"/>
    <col min="12318" max="12320" width="9.140625" style="115"/>
    <col min="12321" max="12323" width="10.140625" style="115" bestFit="1" customWidth="1"/>
    <col min="12324" max="12558" width="9.140625" style="115"/>
    <col min="12559" max="12559" width="41.5703125" style="115" customWidth="1"/>
    <col min="12560" max="12560" width="5.85546875" style="115" customWidth="1"/>
    <col min="12561" max="12561" width="7.85546875" style="115" customWidth="1"/>
    <col min="12562" max="12562" width="15.140625" style="115" customWidth="1"/>
    <col min="12563" max="12563" width="12.28515625" style="115" customWidth="1"/>
    <col min="12564" max="12564" width="14.140625" style="115" customWidth="1"/>
    <col min="12565" max="12565" width="14.7109375" style="115" customWidth="1"/>
    <col min="12566" max="12566" width="12.5703125" style="115" customWidth="1"/>
    <col min="12567" max="12567" width="11.5703125" style="115" customWidth="1"/>
    <col min="12568" max="12568" width="10.42578125" style="115" customWidth="1"/>
    <col min="12569" max="12573" width="0" style="115" hidden="1" customWidth="1"/>
    <col min="12574" max="12576" width="9.140625" style="115"/>
    <col min="12577" max="12579" width="10.140625" style="115" bestFit="1" customWidth="1"/>
    <col min="12580" max="12814" width="9.140625" style="115"/>
    <col min="12815" max="12815" width="41.5703125" style="115" customWidth="1"/>
    <col min="12816" max="12816" width="5.85546875" style="115" customWidth="1"/>
    <col min="12817" max="12817" width="7.85546875" style="115" customWidth="1"/>
    <col min="12818" max="12818" width="15.140625" style="115" customWidth="1"/>
    <col min="12819" max="12819" width="12.28515625" style="115" customWidth="1"/>
    <col min="12820" max="12820" width="14.140625" style="115" customWidth="1"/>
    <col min="12821" max="12821" width="14.7109375" style="115" customWidth="1"/>
    <col min="12822" max="12822" width="12.5703125" style="115" customWidth="1"/>
    <col min="12823" max="12823" width="11.5703125" style="115" customWidth="1"/>
    <col min="12824" max="12824" width="10.42578125" style="115" customWidth="1"/>
    <col min="12825" max="12829" width="0" style="115" hidden="1" customWidth="1"/>
    <col min="12830" max="12832" width="9.140625" style="115"/>
    <col min="12833" max="12835" width="10.140625" style="115" bestFit="1" customWidth="1"/>
    <col min="12836" max="13070" width="9.140625" style="115"/>
    <col min="13071" max="13071" width="41.5703125" style="115" customWidth="1"/>
    <col min="13072" max="13072" width="5.85546875" style="115" customWidth="1"/>
    <col min="13073" max="13073" width="7.85546875" style="115" customWidth="1"/>
    <col min="13074" max="13074" width="15.140625" style="115" customWidth="1"/>
    <col min="13075" max="13075" width="12.28515625" style="115" customWidth="1"/>
    <col min="13076" max="13076" width="14.140625" style="115" customWidth="1"/>
    <col min="13077" max="13077" width="14.7109375" style="115" customWidth="1"/>
    <col min="13078" max="13078" width="12.5703125" style="115" customWidth="1"/>
    <col min="13079" max="13079" width="11.5703125" style="115" customWidth="1"/>
    <col min="13080" max="13080" width="10.42578125" style="115" customWidth="1"/>
    <col min="13081" max="13085" width="0" style="115" hidden="1" customWidth="1"/>
    <col min="13086" max="13088" width="9.140625" style="115"/>
    <col min="13089" max="13091" width="10.140625" style="115" bestFit="1" customWidth="1"/>
    <col min="13092" max="13326" width="9.140625" style="115"/>
    <col min="13327" max="13327" width="41.5703125" style="115" customWidth="1"/>
    <col min="13328" max="13328" width="5.85546875" style="115" customWidth="1"/>
    <col min="13329" max="13329" width="7.85546875" style="115" customWidth="1"/>
    <col min="13330" max="13330" width="15.140625" style="115" customWidth="1"/>
    <col min="13331" max="13331" width="12.28515625" style="115" customWidth="1"/>
    <col min="13332" max="13332" width="14.140625" style="115" customWidth="1"/>
    <col min="13333" max="13333" width="14.7109375" style="115" customWidth="1"/>
    <col min="13334" max="13334" width="12.5703125" style="115" customWidth="1"/>
    <col min="13335" max="13335" width="11.5703125" style="115" customWidth="1"/>
    <col min="13336" max="13336" width="10.42578125" style="115" customWidth="1"/>
    <col min="13337" max="13341" width="0" style="115" hidden="1" customWidth="1"/>
    <col min="13342" max="13344" width="9.140625" style="115"/>
    <col min="13345" max="13347" width="10.140625" style="115" bestFit="1" customWidth="1"/>
    <col min="13348" max="13582" width="9.140625" style="115"/>
    <col min="13583" max="13583" width="41.5703125" style="115" customWidth="1"/>
    <col min="13584" max="13584" width="5.85546875" style="115" customWidth="1"/>
    <col min="13585" max="13585" width="7.85546875" style="115" customWidth="1"/>
    <col min="13586" max="13586" width="15.140625" style="115" customWidth="1"/>
    <col min="13587" max="13587" width="12.28515625" style="115" customWidth="1"/>
    <col min="13588" max="13588" width="14.140625" style="115" customWidth="1"/>
    <col min="13589" max="13589" width="14.7109375" style="115" customWidth="1"/>
    <col min="13590" max="13590" width="12.5703125" style="115" customWidth="1"/>
    <col min="13591" max="13591" width="11.5703125" style="115" customWidth="1"/>
    <col min="13592" max="13592" width="10.42578125" style="115" customWidth="1"/>
    <col min="13593" max="13597" width="0" style="115" hidden="1" customWidth="1"/>
    <col min="13598" max="13600" width="9.140625" style="115"/>
    <col min="13601" max="13603" width="10.140625" style="115" bestFit="1" customWidth="1"/>
    <col min="13604" max="13838" width="9.140625" style="115"/>
    <col min="13839" max="13839" width="41.5703125" style="115" customWidth="1"/>
    <col min="13840" max="13840" width="5.85546875" style="115" customWidth="1"/>
    <col min="13841" max="13841" width="7.85546875" style="115" customWidth="1"/>
    <col min="13842" max="13842" width="15.140625" style="115" customWidth="1"/>
    <col min="13843" max="13843" width="12.28515625" style="115" customWidth="1"/>
    <col min="13844" max="13844" width="14.140625" style="115" customWidth="1"/>
    <col min="13845" max="13845" width="14.7109375" style="115" customWidth="1"/>
    <col min="13846" max="13846" width="12.5703125" style="115" customWidth="1"/>
    <col min="13847" max="13847" width="11.5703125" style="115" customWidth="1"/>
    <col min="13848" max="13848" width="10.42578125" style="115" customWidth="1"/>
    <col min="13849" max="13853" width="0" style="115" hidden="1" customWidth="1"/>
    <col min="13854" max="13856" width="9.140625" style="115"/>
    <col min="13857" max="13859" width="10.140625" style="115" bestFit="1" customWidth="1"/>
    <col min="13860" max="14094" width="9.140625" style="115"/>
    <col min="14095" max="14095" width="41.5703125" style="115" customWidth="1"/>
    <col min="14096" max="14096" width="5.85546875" style="115" customWidth="1"/>
    <col min="14097" max="14097" width="7.85546875" style="115" customWidth="1"/>
    <col min="14098" max="14098" width="15.140625" style="115" customWidth="1"/>
    <col min="14099" max="14099" width="12.28515625" style="115" customWidth="1"/>
    <col min="14100" max="14100" width="14.140625" style="115" customWidth="1"/>
    <col min="14101" max="14101" width="14.7109375" style="115" customWidth="1"/>
    <col min="14102" max="14102" width="12.5703125" style="115" customWidth="1"/>
    <col min="14103" max="14103" width="11.5703125" style="115" customWidth="1"/>
    <col min="14104" max="14104" width="10.42578125" style="115" customWidth="1"/>
    <col min="14105" max="14109" width="0" style="115" hidden="1" customWidth="1"/>
    <col min="14110" max="14112" width="9.140625" style="115"/>
    <col min="14113" max="14115" width="10.140625" style="115" bestFit="1" customWidth="1"/>
    <col min="14116" max="14350" width="9.140625" style="115"/>
    <col min="14351" max="14351" width="41.5703125" style="115" customWidth="1"/>
    <col min="14352" max="14352" width="5.85546875" style="115" customWidth="1"/>
    <col min="14353" max="14353" width="7.85546875" style="115" customWidth="1"/>
    <col min="14354" max="14354" width="15.140625" style="115" customWidth="1"/>
    <col min="14355" max="14355" width="12.28515625" style="115" customWidth="1"/>
    <col min="14356" max="14356" width="14.140625" style="115" customWidth="1"/>
    <col min="14357" max="14357" width="14.7109375" style="115" customWidth="1"/>
    <col min="14358" max="14358" width="12.5703125" style="115" customWidth="1"/>
    <col min="14359" max="14359" width="11.5703125" style="115" customWidth="1"/>
    <col min="14360" max="14360" width="10.42578125" style="115" customWidth="1"/>
    <col min="14361" max="14365" width="0" style="115" hidden="1" customWidth="1"/>
    <col min="14366" max="14368" width="9.140625" style="115"/>
    <col min="14369" max="14371" width="10.140625" style="115" bestFit="1" customWidth="1"/>
    <col min="14372" max="14606" width="9.140625" style="115"/>
    <col min="14607" max="14607" width="41.5703125" style="115" customWidth="1"/>
    <col min="14608" max="14608" width="5.85546875" style="115" customWidth="1"/>
    <col min="14609" max="14609" width="7.85546875" style="115" customWidth="1"/>
    <col min="14610" max="14610" width="15.140625" style="115" customWidth="1"/>
    <col min="14611" max="14611" width="12.28515625" style="115" customWidth="1"/>
    <col min="14612" max="14612" width="14.140625" style="115" customWidth="1"/>
    <col min="14613" max="14613" width="14.7109375" style="115" customWidth="1"/>
    <col min="14614" max="14614" width="12.5703125" style="115" customWidth="1"/>
    <col min="14615" max="14615" width="11.5703125" style="115" customWidth="1"/>
    <col min="14616" max="14616" width="10.42578125" style="115" customWidth="1"/>
    <col min="14617" max="14621" width="0" style="115" hidden="1" customWidth="1"/>
    <col min="14622" max="14624" width="9.140625" style="115"/>
    <col min="14625" max="14627" width="10.140625" style="115" bestFit="1" customWidth="1"/>
    <col min="14628" max="14862" width="9.140625" style="115"/>
    <col min="14863" max="14863" width="41.5703125" style="115" customWidth="1"/>
    <col min="14864" max="14864" width="5.85546875" style="115" customWidth="1"/>
    <col min="14865" max="14865" width="7.85546875" style="115" customWidth="1"/>
    <col min="14866" max="14866" width="15.140625" style="115" customWidth="1"/>
    <col min="14867" max="14867" width="12.28515625" style="115" customWidth="1"/>
    <col min="14868" max="14868" width="14.140625" style="115" customWidth="1"/>
    <col min="14869" max="14869" width="14.7109375" style="115" customWidth="1"/>
    <col min="14870" max="14870" width="12.5703125" style="115" customWidth="1"/>
    <col min="14871" max="14871" width="11.5703125" style="115" customWidth="1"/>
    <col min="14872" max="14872" width="10.42578125" style="115" customWidth="1"/>
    <col min="14873" max="14877" width="0" style="115" hidden="1" customWidth="1"/>
    <col min="14878" max="14880" width="9.140625" style="115"/>
    <col min="14881" max="14883" width="10.140625" style="115" bestFit="1" customWidth="1"/>
    <col min="14884" max="15118" width="9.140625" style="115"/>
    <col min="15119" max="15119" width="41.5703125" style="115" customWidth="1"/>
    <col min="15120" max="15120" width="5.85546875" style="115" customWidth="1"/>
    <col min="15121" max="15121" width="7.85546875" style="115" customWidth="1"/>
    <col min="15122" max="15122" width="15.140625" style="115" customWidth="1"/>
    <col min="15123" max="15123" width="12.28515625" style="115" customWidth="1"/>
    <col min="15124" max="15124" width="14.140625" style="115" customWidth="1"/>
    <col min="15125" max="15125" width="14.7109375" style="115" customWidth="1"/>
    <col min="15126" max="15126" width="12.5703125" style="115" customWidth="1"/>
    <col min="15127" max="15127" width="11.5703125" style="115" customWidth="1"/>
    <col min="15128" max="15128" width="10.42578125" style="115" customWidth="1"/>
    <col min="15129" max="15133" width="0" style="115" hidden="1" customWidth="1"/>
    <col min="15134" max="15136" width="9.140625" style="115"/>
    <col min="15137" max="15139" width="10.140625" style="115" bestFit="1" customWidth="1"/>
    <col min="15140" max="15374" width="9.140625" style="115"/>
    <col min="15375" max="15375" width="41.5703125" style="115" customWidth="1"/>
    <col min="15376" max="15376" width="5.85546875" style="115" customWidth="1"/>
    <col min="15377" max="15377" width="7.85546875" style="115" customWidth="1"/>
    <col min="15378" max="15378" width="15.140625" style="115" customWidth="1"/>
    <col min="15379" max="15379" width="12.28515625" style="115" customWidth="1"/>
    <col min="15380" max="15380" width="14.140625" style="115" customWidth="1"/>
    <col min="15381" max="15381" width="14.7109375" style="115" customWidth="1"/>
    <col min="15382" max="15382" width="12.5703125" style="115" customWidth="1"/>
    <col min="15383" max="15383" width="11.5703125" style="115" customWidth="1"/>
    <col min="15384" max="15384" width="10.42578125" style="115" customWidth="1"/>
    <col min="15385" max="15389" width="0" style="115" hidden="1" customWidth="1"/>
    <col min="15390" max="15392" width="9.140625" style="115"/>
    <col min="15393" max="15395" width="10.140625" style="115" bestFit="1" customWidth="1"/>
    <col min="15396" max="15630" width="9.140625" style="115"/>
    <col min="15631" max="15631" width="41.5703125" style="115" customWidth="1"/>
    <col min="15632" max="15632" width="5.85546875" style="115" customWidth="1"/>
    <col min="15633" max="15633" width="7.85546875" style="115" customWidth="1"/>
    <col min="15634" max="15634" width="15.140625" style="115" customWidth="1"/>
    <col min="15635" max="15635" width="12.28515625" style="115" customWidth="1"/>
    <col min="15636" max="15636" width="14.140625" style="115" customWidth="1"/>
    <col min="15637" max="15637" width="14.7109375" style="115" customWidth="1"/>
    <col min="15638" max="15638" width="12.5703125" style="115" customWidth="1"/>
    <col min="15639" max="15639" width="11.5703125" style="115" customWidth="1"/>
    <col min="15640" max="15640" width="10.42578125" style="115" customWidth="1"/>
    <col min="15641" max="15645" width="0" style="115" hidden="1" customWidth="1"/>
    <col min="15646" max="15648" width="9.140625" style="115"/>
    <col min="15649" max="15651" width="10.140625" style="115" bestFit="1" customWidth="1"/>
    <col min="15652" max="15886" width="9.140625" style="115"/>
    <col min="15887" max="15887" width="41.5703125" style="115" customWidth="1"/>
    <col min="15888" max="15888" width="5.85546875" style="115" customWidth="1"/>
    <col min="15889" max="15889" width="7.85546875" style="115" customWidth="1"/>
    <col min="15890" max="15890" width="15.140625" style="115" customWidth="1"/>
    <col min="15891" max="15891" width="12.28515625" style="115" customWidth="1"/>
    <col min="15892" max="15892" width="14.140625" style="115" customWidth="1"/>
    <col min="15893" max="15893" width="14.7109375" style="115" customWidth="1"/>
    <col min="15894" max="15894" width="12.5703125" style="115" customWidth="1"/>
    <col min="15895" max="15895" width="11.5703125" style="115" customWidth="1"/>
    <col min="15896" max="15896" width="10.42578125" style="115" customWidth="1"/>
    <col min="15897" max="15901" width="0" style="115" hidden="1" customWidth="1"/>
    <col min="15902" max="15904" width="9.140625" style="115"/>
    <col min="15905" max="15907" width="10.140625" style="115" bestFit="1" customWidth="1"/>
    <col min="15908" max="16384" width="9.140625" style="115"/>
  </cols>
  <sheetData>
    <row r="1" spans="1:15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546" t="s">
        <v>1</v>
      </c>
      <c r="K1" s="547"/>
      <c r="L1" s="2"/>
    </row>
    <row r="2" spans="1:15" ht="27.75" customHeight="1" x14ac:dyDescent="0.2">
      <c r="A2" s="548" t="s">
        <v>287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2"/>
    </row>
    <row r="3" spans="1:15" ht="18.75" customHeight="1" thickBot="1" x14ac:dyDescent="0.25">
      <c r="A3" s="549"/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2"/>
    </row>
    <row r="4" spans="1:15" ht="18.75" hidden="1" customHeight="1" x14ac:dyDescent="0.25">
      <c r="A4" s="158"/>
      <c r="B4" s="158"/>
      <c r="C4" s="158"/>
      <c r="D4" s="158"/>
      <c r="E4" s="158"/>
      <c r="F4" s="349"/>
      <c r="G4" s="158"/>
      <c r="H4" s="158"/>
      <c r="I4" s="158"/>
      <c r="J4" s="158"/>
      <c r="K4" s="158"/>
      <c r="L4" s="2"/>
    </row>
    <row r="5" spans="1:15" ht="17.25" customHeight="1" thickBot="1" x14ac:dyDescent="0.25">
      <c r="A5" s="2"/>
      <c r="B5" s="2"/>
      <c r="C5" s="2"/>
      <c r="D5" s="2"/>
      <c r="E5" s="2"/>
      <c r="F5" s="2"/>
      <c r="G5" s="2"/>
      <c r="H5" s="2"/>
      <c r="I5" s="2"/>
      <c r="J5" s="550" t="s">
        <v>286</v>
      </c>
      <c r="K5" s="551"/>
      <c r="L5" s="2"/>
    </row>
    <row r="6" spans="1:15" ht="91.5" customHeight="1" thickBot="1" x14ac:dyDescent="0.25">
      <c r="A6" s="151" t="s">
        <v>2</v>
      </c>
      <c r="B6" s="152" t="s">
        <v>3</v>
      </c>
      <c r="C6" s="153" t="s">
        <v>4</v>
      </c>
      <c r="D6" s="153" t="s">
        <v>409</v>
      </c>
      <c r="E6" s="153" t="s">
        <v>402</v>
      </c>
      <c r="F6" s="153" t="s">
        <v>403</v>
      </c>
      <c r="G6" s="153" t="s">
        <v>408</v>
      </c>
      <c r="H6" s="154" t="s">
        <v>410</v>
      </c>
      <c r="I6" s="154" t="s">
        <v>231</v>
      </c>
      <c r="J6" s="154" t="s">
        <v>288</v>
      </c>
      <c r="K6" s="153" t="s">
        <v>289</v>
      </c>
      <c r="L6" s="2"/>
    </row>
    <row r="7" spans="1:15" ht="13.5" customHeight="1" thickBo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4">
        <v>8</v>
      </c>
      <c r="I7" s="4">
        <v>9</v>
      </c>
      <c r="J7" s="5">
        <v>9</v>
      </c>
      <c r="K7" s="4">
        <v>10</v>
      </c>
      <c r="L7" s="2"/>
    </row>
    <row r="8" spans="1:15" ht="24.95" customHeight="1" thickBot="1" x14ac:dyDescent="0.25">
      <c r="A8" s="552" t="s">
        <v>5</v>
      </c>
      <c r="B8" s="553"/>
      <c r="C8" s="553"/>
      <c r="D8" s="553"/>
      <c r="E8" s="553"/>
      <c r="F8" s="553"/>
      <c r="G8" s="553"/>
      <c r="H8" s="553"/>
      <c r="I8" s="553"/>
      <c r="J8" s="553"/>
      <c r="K8" s="554"/>
      <c r="L8" s="2"/>
    </row>
    <row r="9" spans="1:15" ht="15" x14ac:dyDescent="0.25">
      <c r="A9" s="189" t="s">
        <v>6</v>
      </c>
      <c r="B9" s="190" t="s">
        <v>7</v>
      </c>
      <c r="C9" s="191" t="s">
        <v>8</v>
      </c>
      <c r="D9" s="192">
        <v>625000</v>
      </c>
      <c r="E9" s="193">
        <f t="shared" ref="E9:E11" si="0">D9</f>
        <v>625000</v>
      </c>
      <c r="F9" s="351"/>
      <c r="G9" s="194">
        <f t="shared" ref="G9:G11" si="1">D9+H9+I9+J9+K9</f>
        <v>625000</v>
      </c>
      <c r="H9" s="195">
        <v>0</v>
      </c>
      <c r="I9" s="193">
        <v>0</v>
      </c>
      <c r="J9" s="193">
        <v>0</v>
      </c>
      <c r="K9" s="196">
        <v>0</v>
      </c>
      <c r="L9" s="6">
        <f>D9-E9</f>
        <v>0</v>
      </c>
      <c r="O9" s="162">
        <f>E9+H9-G9+I9+J9+K9</f>
        <v>0</v>
      </c>
    </row>
    <row r="10" spans="1:15" ht="15" x14ac:dyDescent="0.25">
      <c r="A10" s="197" t="s">
        <v>333</v>
      </c>
      <c r="B10" s="198" t="s">
        <v>7</v>
      </c>
      <c r="C10" s="199" t="s">
        <v>8</v>
      </c>
      <c r="D10" s="8">
        <v>88000</v>
      </c>
      <c r="E10" s="9">
        <f t="shared" si="0"/>
        <v>88000</v>
      </c>
      <c r="F10" s="352"/>
      <c r="G10" s="10">
        <f t="shared" si="1"/>
        <v>88000</v>
      </c>
      <c r="H10" s="11">
        <v>0</v>
      </c>
      <c r="I10" s="9">
        <v>0</v>
      </c>
      <c r="J10" s="9">
        <v>0</v>
      </c>
      <c r="K10" s="12">
        <v>0</v>
      </c>
      <c r="L10" s="6"/>
      <c r="O10" s="162"/>
    </row>
    <row r="11" spans="1:15" ht="15" x14ac:dyDescent="0.25">
      <c r="A11" s="197" t="s">
        <v>342</v>
      </c>
      <c r="B11" s="198" t="s">
        <v>7</v>
      </c>
      <c r="C11" s="199" t="s">
        <v>8</v>
      </c>
      <c r="D11" s="8">
        <v>340000</v>
      </c>
      <c r="E11" s="9">
        <f t="shared" si="0"/>
        <v>340000</v>
      </c>
      <c r="F11" s="352"/>
      <c r="G11" s="10">
        <f t="shared" si="1"/>
        <v>340000</v>
      </c>
      <c r="H11" s="11">
        <v>0</v>
      </c>
      <c r="I11" s="9">
        <v>0</v>
      </c>
      <c r="J11" s="9">
        <v>0</v>
      </c>
      <c r="K11" s="12">
        <v>0</v>
      </c>
      <c r="L11" s="6"/>
      <c r="O11" s="162"/>
    </row>
    <row r="12" spans="1:15" ht="39" thickBot="1" x14ac:dyDescent="0.3">
      <c r="A12" s="200" t="s">
        <v>9</v>
      </c>
      <c r="B12" s="201" t="s">
        <v>7</v>
      </c>
      <c r="C12" s="202" t="s">
        <v>8</v>
      </c>
      <c r="D12" s="203">
        <v>60000</v>
      </c>
      <c r="E12" s="204">
        <f t="shared" ref="E12" si="2">D12</f>
        <v>60000</v>
      </c>
      <c r="F12" s="353"/>
      <c r="G12" s="205">
        <f t="shared" ref="G12" si="3">D12+H12+I12+J12+K12</f>
        <v>60000</v>
      </c>
      <c r="H12" s="11">
        <v>0</v>
      </c>
      <c r="I12" s="9">
        <v>0</v>
      </c>
      <c r="J12" s="9">
        <v>0</v>
      </c>
      <c r="K12" s="12">
        <v>0</v>
      </c>
      <c r="L12" s="6"/>
      <c r="O12" s="162"/>
    </row>
    <row r="13" spans="1:15" ht="22.5" customHeight="1" thickBot="1" x14ac:dyDescent="0.3">
      <c r="A13" s="543" t="s">
        <v>10</v>
      </c>
      <c r="B13" s="544"/>
      <c r="C13" s="545"/>
      <c r="D13" s="13">
        <f>SUM(D9:D12)</f>
        <v>1113000</v>
      </c>
      <c r="E13" s="13">
        <f t="shared" ref="E13:G13" si="4">SUM(E9:E12)</f>
        <v>1113000</v>
      </c>
      <c r="F13" s="13"/>
      <c r="G13" s="13">
        <f t="shared" si="4"/>
        <v>1113000</v>
      </c>
      <c r="H13" s="14">
        <f>SUM(H9:H9)</f>
        <v>0</v>
      </c>
      <c r="I13" s="14">
        <f>SUM(I9:I9)</f>
        <v>0</v>
      </c>
      <c r="J13" s="14">
        <f>SUM(J9:J9)</f>
        <v>0</v>
      </c>
      <c r="K13" s="15">
        <f>SUM(K9:K9)</f>
        <v>0</v>
      </c>
      <c r="L13" s="6">
        <f t="shared" ref="L13:L84" si="5">D13-E13</f>
        <v>0</v>
      </c>
      <c r="O13" s="162">
        <f t="shared" ref="O13:O108" si="6">E13+H13-G13+I13+J13+K13</f>
        <v>0</v>
      </c>
    </row>
    <row r="14" spans="1:15" ht="30" customHeight="1" thickBot="1" x14ac:dyDescent="0.3">
      <c r="A14" s="501" t="s">
        <v>11</v>
      </c>
      <c r="B14" s="502"/>
      <c r="C14" s="502"/>
      <c r="D14" s="502"/>
      <c r="E14" s="502"/>
      <c r="F14" s="502"/>
      <c r="G14" s="502"/>
      <c r="H14" s="502"/>
      <c r="I14" s="502"/>
      <c r="J14" s="502"/>
      <c r="K14" s="503"/>
      <c r="L14" s="6">
        <f t="shared" si="5"/>
        <v>0</v>
      </c>
      <c r="O14" s="162"/>
    </row>
    <row r="15" spans="1:15" ht="15" x14ac:dyDescent="0.25">
      <c r="A15" s="206" t="s">
        <v>297</v>
      </c>
      <c r="B15" s="28" t="s">
        <v>7</v>
      </c>
      <c r="C15" s="28" t="s">
        <v>12</v>
      </c>
      <c r="D15" s="9">
        <v>27000</v>
      </c>
      <c r="E15" s="9">
        <f>D15</f>
        <v>27000</v>
      </c>
      <c r="F15" s="352"/>
      <c r="G15" s="207">
        <f>E15+H15+I15+J15+K15</f>
        <v>27000</v>
      </c>
      <c r="H15" s="189">
        <v>0</v>
      </c>
      <c r="I15" s="193">
        <v>0</v>
      </c>
      <c r="J15" s="193">
        <v>0</v>
      </c>
      <c r="K15" s="196">
        <v>0</v>
      </c>
      <c r="L15" s="6"/>
      <c r="O15" s="162"/>
    </row>
    <row r="16" spans="1:15" ht="15.75" thickBot="1" x14ac:dyDescent="0.3">
      <c r="A16" s="206" t="s">
        <v>298</v>
      </c>
      <c r="B16" s="28" t="s">
        <v>7</v>
      </c>
      <c r="C16" s="28" t="s">
        <v>12</v>
      </c>
      <c r="D16" s="9">
        <v>22000</v>
      </c>
      <c r="E16" s="9">
        <f t="shared" ref="E16" si="7">D16</f>
        <v>22000</v>
      </c>
      <c r="F16" s="352"/>
      <c r="G16" s="207">
        <f t="shared" ref="G16" si="8">E16+H16+I16+J16+K16</f>
        <v>22000</v>
      </c>
      <c r="H16" s="7">
        <v>0</v>
      </c>
      <c r="I16" s="9">
        <v>0</v>
      </c>
      <c r="J16" s="9">
        <v>0</v>
      </c>
      <c r="K16" s="12">
        <v>0</v>
      </c>
      <c r="L16" s="6"/>
      <c r="O16" s="162"/>
    </row>
    <row r="17" spans="1:15" ht="22.5" customHeight="1" thickBot="1" x14ac:dyDescent="0.3">
      <c r="A17" s="528" t="s">
        <v>13</v>
      </c>
      <c r="B17" s="529"/>
      <c r="C17" s="530"/>
      <c r="D17" s="18">
        <f t="shared" ref="D17:K17" si="9">SUM(D15:D16)</f>
        <v>49000</v>
      </c>
      <c r="E17" s="18">
        <f t="shared" si="9"/>
        <v>49000</v>
      </c>
      <c r="F17" s="354"/>
      <c r="G17" s="19">
        <f t="shared" si="9"/>
        <v>49000</v>
      </c>
      <c r="H17" s="104">
        <f t="shared" si="9"/>
        <v>0</v>
      </c>
      <c r="I17" s="18">
        <f t="shared" si="9"/>
        <v>0</v>
      </c>
      <c r="J17" s="18">
        <f t="shared" si="9"/>
        <v>0</v>
      </c>
      <c r="K17" s="19">
        <f t="shared" si="9"/>
        <v>0</v>
      </c>
      <c r="L17" s="6">
        <f t="shared" si="5"/>
        <v>0</v>
      </c>
      <c r="O17" s="162"/>
    </row>
    <row r="18" spans="1:15" ht="30" customHeight="1" thickBot="1" x14ac:dyDescent="0.25">
      <c r="A18" s="531" t="s">
        <v>14</v>
      </c>
      <c r="B18" s="532"/>
      <c r="C18" s="532"/>
      <c r="D18" s="532"/>
      <c r="E18" s="532"/>
      <c r="F18" s="532"/>
      <c r="G18" s="532"/>
      <c r="H18" s="532"/>
      <c r="I18" s="532"/>
      <c r="J18" s="532"/>
      <c r="K18" s="533"/>
      <c r="L18" s="6">
        <f t="shared" si="5"/>
        <v>0</v>
      </c>
      <c r="O18" s="162">
        <f t="shared" si="6"/>
        <v>0</v>
      </c>
    </row>
    <row r="19" spans="1:15" ht="25.5" x14ac:dyDescent="0.2">
      <c r="A19" s="16" t="s">
        <v>270</v>
      </c>
      <c r="B19" s="20" t="s">
        <v>7</v>
      </c>
      <c r="C19" s="17" t="s">
        <v>15</v>
      </c>
      <c r="D19" s="21">
        <v>53550</v>
      </c>
      <c r="E19" s="21">
        <f t="shared" ref="E19:E52" si="10">D19</f>
        <v>53550</v>
      </c>
      <c r="F19" s="355"/>
      <c r="G19" s="382">
        <f>D19+H19+I19+J19+K19</f>
        <v>53550</v>
      </c>
      <c r="H19" s="7">
        <v>0</v>
      </c>
      <c r="I19" s="9">
        <v>0</v>
      </c>
      <c r="J19" s="9">
        <v>0</v>
      </c>
      <c r="K19" s="12">
        <v>0</v>
      </c>
      <c r="L19" s="6"/>
      <c r="O19" s="162"/>
    </row>
    <row r="20" spans="1:15" ht="25.5" x14ac:dyDescent="0.2">
      <c r="A20" s="16" t="s">
        <v>16</v>
      </c>
      <c r="B20" s="20" t="s">
        <v>7</v>
      </c>
      <c r="C20" s="17" t="s">
        <v>15</v>
      </c>
      <c r="D20" s="21">
        <v>728000</v>
      </c>
      <c r="E20" s="21">
        <f t="shared" si="10"/>
        <v>728000</v>
      </c>
      <c r="F20" s="355"/>
      <c r="G20" s="382">
        <f>D20+H20+I20+J20+K20</f>
        <v>728000</v>
      </c>
      <c r="H20" s="7">
        <v>0</v>
      </c>
      <c r="I20" s="9">
        <v>0</v>
      </c>
      <c r="J20" s="9">
        <v>0</v>
      </c>
      <c r="K20" s="12">
        <v>0</v>
      </c>
      <c r="L20" s="6">
        <f t="shared" si="5"/>
        <v>0</v>
      </c>
      <c r="O20" s="162">
        <f t="shared" si="6"/>
        <v>0</v>
      </c>
    </row>
    <row r="21" spans="1:15" ht="25.5" x14ac:dyDescent="0.2">
      <c r="A21" s="22" t="s">
        <v>332</v>
      </c>
      <c r="B21" s="20" t="s">
        <v>7</v>
      </c>
      <c r="C21" s="17" t="s">
        <v>15</v>
      </c>
      <c r="D21" s="122">
        <v>165000</v>
      </c>
      <c r="E21" s="21">
        <f t="shared" si="10"/>
        <v>165000</v>
      </c>
      <c r="F21" s="355"/>
      <c r="G21" s="382">
        <f t="shared" ref="G21:G52" si="11">D21+H21+I21+J21+K21</f>
        <v>165000</v>
      </c>
      <c r="H21" s="7">
        <v>0</v>
      </c>
      <c r="I21" s="9">
        <v>0</v>
      </c>
      <c r="J21" s="9">
        <v>0</v>
      </c>
      <c r="K21" s="12">
        <v>0</v>
      </c>
      <c r="L21" s="6"/>
      <c r="O21" s="162"/>
    </row>
    <row r="22" spans="1:15" ht="25.5" x14ac:dyDescent="0.2">
      <c r="A22" s="293" t="s">
        <v>302</v>
      </c>
      <c r="B22" s="294" t="s">
        <v>7</v>
      </c>
      <c r="C22" s="295" t="s">
        <v>15</v>
      </c>
      <c r="D22" s="296">
        <v>70000</v>
      </c>
      <c r="E22" s="297">
        <f t="shared" si="10"/>
        <v>70000</v>
      </c>
      <c r="F22" s="356"/>
      <c r="G22" s="383">
        <f t="shared" si="11"/>
        <v>70000</v>
      </c>
      <c r="H22" s="274">
        <v>0</v>
      </c>
      <c r="I22" s="275">
        <v>0</v>
      </c>
      <c r="J22" s="275">
        <v>0</v>
      </c>
      <c r="K22" s="276">
        <v>0</v>
      </c>
      <c r="L22" s="6"/>
      <c r="O22" s="162"/>
    </row>
    <row r="23" spans="1:15" ht="27.75" customHeight="1" x14ac:dyDescent="0.2">
      <c r="A23" s="208" t="s">
        <v>345</v>
      </c>
      <c r="B23" s="20" t="s">
        <v>7</v>
      </c>
      <c r="C23" s="17" t="s">
        <v>15</v>
      </c>
      <c r="D23" s="209">
        <v>1000</v>
      </c>
      <c r="E23" s="21">
        <f t="shared" si="10"/>
        <v>1000</v>
      </c>
      <c r="F23" s="355"/>
      <c r="G23" s="382">
        <f t="shared" si="11"/>
        <v>160000</v>
      </c>
      <c r="H23" s="7">
        <v>159000</v>
      </c>
      <c r="I23" s="9">
        <v>0</v>
      </c>
      <c r="J23" s="9">
        <v>0</v>
      </c>
      <c r="K23" s="12">
        <v>0</v>
      </c>
      <c r="L23" s="6"/>
      <c r="O23" s="162"/>
    </row>
    <row r="24" spans="1:15" ht="38.25" x14ac:dyDescent="0.2">
      <c r="A24" s="208" t="s">
        <v>346</v>
      </c>
      <c r="B24" s="20" t="s">
        <v>7</v>
      </c>
      <c r="C24" s="17" t="s">
        <v>15</v>
      </c>
      <c r="D24" s="209">
        <v>1000</v>
      </c>
      <c r="E24" s="21">
        <f t="shared" si="10"/>
        <v>1000</v>
      </c>
      <c r="F24" s="355"/>
      <c r="G24" s="382">
        <f t="shared" si="11"/>
        <v>160000</v>
      </c>
      <c r="H24" s="7">
        <v>159000</v>
      </c>
      <c r="I24" s="9">
        <v>0</v>
      </c>
      <c r="J24" s="9">
        <v>0</v>
      </c>
      <c r="K24" s="12">
        <v>0</v>
      </c>
      <c r="L24" s="6"/>
      <c r="O24" s="162"/>
    </row>
    <row r="25" spans="1:15" ht="25.5" x14ac:dyDescent="0.2">
      <c r="A25" s="350" t="s">
        <v>401</v>
      </c>
      <c r="B25" s="294" t="s">
        <v>7</v>
      </c>
      <c r="C25" s="295" t="s">
        <v>15</v>
      </c>
      <c r="D25" s="321">
        <v>85000</v>
      </c>
      <c r="E25" s="297">
        <f t="shared" si="10"/>
        <v>85000</v>
      </c>
      <c r="F25" s="356"/>
      <c r="G25" s="383">
        <f t="shared" si="11"/>
        <v>85000</v>
      </c>
      <c r="H25" s="274">
        <v>0</v>
      </c>
      <c r="I25" s="275">
        <v>0</v>
      </c>
      <c r="J25" s="275">
        <v>0</v>
      </c>
      <c r="K25" s="276">
        <v>0</v>
      </c>
      <c r="L25" s="6"/>
      <c r="O25" s="162"/>
    </row>
    <row r="26" spans="1:15" ht="25.5" x14ac:dyDescent="0.2">
      <c r="A26" s="208" t="s">
        <v>347</v>
      </c>
      <c r="B26" s="20" t="s">
        <v>7</v>
      </c>
      <c r="C26" s="17" t="s">
        <v>15</v>
      </c>
      <c r="D26" s="209">
        <v>1000</v>
      </c>
      <c r="E26" s="21">
        <f t="shared" si="10"/>
        <v>1000</v>
      </c>
      <c r="F26" s="355"/>
      <c r="G26" s="382">
        <f t="shared" si="11"/>
        <v>160000</v>
      </c>
      <c r="H26" s="7">
        <v>159000</v>
      </c>
      <c r="I26" s="9">
        <v>0</v>
      </c>
      <c r="J26" s="9">
        <v>0</v>
      </c>
      <c r="K26" s="12">
        <v>0</v>
      </c>
      <c r="L26" s="6"/>
      <c r="O26" s="162"/>
    </row>
    <row r="27" spans="1:15" ht="25.5" x14ac:dyDescent="0.2">
      <c r="A27" s="208" t="s">
        <v>348</v>
      </c>
      <c r="B27" s="20" t="s">
        <v>7</v>
      </c>
      <c r="C27" s="17" t="s">
        <v>15</v>
      </c>
      <c r="D27" s="209">
        <v>1000</v>
      </c>
      <c r="E27" s="21">
        <f t="shared" si="10"/>
        <v>1000</v>
      </c>
      <c r="F27" s="355"/>
      <c r="G27" s="382">
        <f t="shared" si="11"/>
        <v>160000</v>
      </c>
      <c r="H27" s="7">
        <v>159000</v>
      </c>
      <c r="I27" s="9">
        <v>0</v>
      </c>
      <c r="J27" s="9">
        <v>0</v>
      </c>
      <c r="K27" s="12">
        <v>0</v>
      </c>
      <c r="L27" s="6"/>
      <c r="O27" s="162"/>
    </row>
    <row r="28" spans="1:15" ht="25.5" x14ac:dyDescent="0.2">
      <c r="A28" s="208" t="s">
        <v>349</v>
      </c>
      <c r="B28" s="20" t="s">
        <v>7</v>
      </c>
      <c r="C28" s="17" t="s">
        <v>15</v>
      </c>
      <c r="D28" s="209">
        <v>1000</v>
      </c>
      <c r="E28" s="21">
        <f t="shared" si="10"/>
        <v>1000</v>
      </c>
      <c r="F28" s="355"/>
      <c r="G28" s="382">
        <f t="shared" si="11"/>
        <v>160000</v>
      </c>
      <c r="H28" s="7">
        <v>159000</v>
      </c>
      <c r="I28" s="9">
        <v>0</v>
      </c>
      <c r="J28" s="9">
        <v>0</v>
      </c>
      <c r="K28" s="12">
        <v>0</v>
      </c>
      <c r="L28" s="6"/>
      <c r="O28" s="162"/>
    </row>
    <row r="29" spans="1:15" ht="25.5" x14ac:dyDescent="0.2">
      <c r="A29" s="208" t="s">
        <v>350</v>
      </c>
      <c r="B29" s="20" t="s">
        <v>7</v>
      </c>
      <c r="C29" s="17" t="s">
        <v>15</v>
      </c>
      <c r="D29" s="209">
        <v>1000</v>
      </c>
      <c r="E29" s="21">
        <f t="shared" si="10"/>
        <v>1000</v>
      </c>
      <c r="F29" s="355"/>
      <c r="G29" s="382">
        <f t="shared" si="11"/>
        <v>160000</v>
      </c>
      <c r="H29" s="7">
        <v>159000</v>
      </c>
      <c r="I29" s="9">
        <v>0</v>
      </c>
      <c r="J29" s="9">
        <v>0</v>
      </c>
      <c r="K29" s="12">
        <v>0</v>
      </c>
      <c r="L29" s="6"/>
      <c r="O29" s="162"/>
    </row>
    <row r="30" spans="1:15" ht="25.5" x14ac:dyDescent="0.2">
      <c r="A30" s="208" t="s">
        <v>351</v>
      </c>
      <c r="B30" s="20" t="s">
        <v>7</v>
      </c>
      <c r="C30" s="17" t="s">
        <v>15</v>
      </c>
      <c r="D30" s="209">
        <v>1000</v>
      </c>
      <c r="E30" s="21">
        <f t="shared" si="10"/>
        <v>1000</v>
      </c>
      <c r="F30" s="355"/>
      <c r="G30" s="382">
        <f t="shared" si="11"/>
        <v>160000</v>
      </c>
      <c r="H30" s="7">
        <v>159000</v>
      </c>
      <c r="I30" s="9">
        <v>0</v>
      </c>
      <c r="J30" s="9">
        <v>0</v>
      </c>
      <c r="K30" s="12">
        <v>0</v>
      </c>
      <c r="L30" s="6"/>
      <c r="O30" s="162"/>
    </row>
    <row r="31" spans="1:15" ht="38.25" x14ac:dyDescent="0.2">
      <c r="A31" s="322" t="s">
        <v>398</v>
      </c>
      <c r="B31" s="294" t="s">
        <v>7</v>
      </c>
      <c r="C31" s="295" t="s">
        <v>15</v>
      </c>
      <c r="D31" s="321">
        <v>50000</v>
      </c>
      <c r="E31" s="297">
        <f t="shared" si="10"/>
        <v>50000</v>
      </c>
      <c r="F31" s="356"/>
      <c r="G31" s="383">
        <f t="shared" si="11"/>
        <v>50000</v>
      </c>
      <c r="H31" s="274">
        <v>0</v>
      </c>
      <c r="I31" s="275">
        <v>0</v>
      </c>
      <c r="J31" s="275">
        <v>0</v>
      </c>
      <c r="K31" s="276">
        <v>0</v>
      </c>
      <c r="L31" s="6"/>
      <c r="O31" s="162"/>
    </row>
    <row r="32" spans="1:15" ht="25.5" x14ac:dyDescent="0.2">
      <c r="A32" s="322" t="s">
        <v>397</v>
      </c>
      <c r="B32" s="294" t="s">
        <v>7</v>
      </c>
      <c r="C32" s="295" t="s">
        <v>15</v>
      </c>
      <c r="D32" s="321">
        <v>75000</v>
      </c>
      <c r="E32" s="297">
        <f t="shared" si="10"/>
        <v>75000</v>
      </c>
      <c r="F32" s="356"/>
      <c r="G32" s="383">
        <f t="shared" si="11"/>
        <v>75000</v>
      </c>
      <c r="H32" s="274">
        <v>0</v>
      </c>
      <c r="I32" s="275">
        <v>0</v>
      </c>
      <c r="J32" s="275">
        <v>0</v>
      </c>
      <c r="K32" s="276">
        <v>0</v>
      </c>
      <c r="L32" s="6"/>
      <c r="O32" s="162"/>
    </row>
    <row r="33" spans="1:15" ht="38.25" x14ac:dyDescent="0.2">
      <c r="A33" s="322" t="s">
        <v>394</v>
      </c>
      <c r="B33" s="294" t="s">
        <v>7</v>
      </c>
      <c r="C33" s="295" t="s">
        <v>15</v>
      </c>
      <c r="D33" s="321">
        <v>65000</v>
      </c>
      <c r="E33" s="297">
        <f t="shared" si="10"/>
        <v>65000</v>
      </c>
      <c r="F33" s="356"/>
      <c r="G33" s="383">
        <f t="shared" si="11"/>
        <v>65000</v>
      </c>
      <c r="H33" s="274">
        <v>0</v>
      </c>
      <c r="I33" s="275">
        <v>0</v>
      </c>
      <c r="J33" s="275">
        <v>0</v>
      </c>
      <c r="K33" s="276">
        <v>0</v>
      </c>
      <c r="L33" s="6"/>
      <c r="O33" s="162"/>
    </row>
    <row r="34" spans="1:15" ht="38.25" x14ac:dyDescent="0.2">
      <c r="A34" s="22" t="s">
        <v>303</v>
      </c>
      <c r="B34" s="20" t="s">
        <v>7</v>
      </c>
      <c r="C34" s="17" t="s">
        <v>15</v>
      </c>
      <c r="D34" s="122">
        <v>3800000</v>
      </c>
      <c r="E34" s="21">
        <f t="shared" si="10"/>
        <v>3800000</v>
      </c>
      <c r="F34" s="355"/>
      <c r="G34" s="382">
        <f t="shared" si="11"/>
        <v>3800000</v>
      </c>
      <c r="H34" s="7">
        <v>0</v>
      </c>
      <c r="I34" s="9">
        <v>0</v>
      </c>
      <c r="J34" s="9">
        <v>0</v>
      </c>
      <c r="K34" s="12">
        <v>0</v>
      </c>
      <c r="L34" s="6"/>
      <c r="O34" s="162"/>
    </row>
    <row r="35" spans="1:15" ht="38.25" x14ac:dyDescent="0.2">
      <c r="A35" s="22" t="s">
        <v>303</v>
      </c>
      <c r="B35" s="20" t="s">
        <v>7</v>
      </c>
      <c r="C35" s="17" t="s">
        <v>15</v>
      </c>
      <c r="D35" s="122">
        <v>45000</v>
      </c>
      <c r="E35" s="21">
        <f t="shared" si="10"/>
        <v>45000</v>
      </c>
      <c r="F35" s="355"/>
      <c r="G35" s="382">
        <f t="shared" si="11"/>
        <v>45000</v>
      </c>
      <c r="H35" s="7">
        <v>0</v>
      </c>
      <c r="I35" s="9">
        <v>0</v>
      </c>
      <c r="J35" s="9">
        <v>0</v>
      </c>
      <c r="K35" s="12">
        <v>0</v>
      </c>
      <c r="L35" s="6"/>
      <c r="O35" s="162"/>
    </row>
    <row r="36" spans="1:15" ht="40.5" customHeight="1" x14ac:dyDescent="0.2">
      <c r="A36" s="22" t="s">
        <v>304</v>
      </c>
      <c r="B36" s="20" t="s">
        <v>7</v>
      </c>
      <c r="C36" s="17" t="s">
        <v>15</v>
      </c>
      <c r="D36" s="122">
        <v>39000</v>
      </c>
      <c r="E36" s="21">
        <f t="shared" si="10"/>
        <v>39000</v>
      </c>
      <c r="F36" s="355"/>
      <c r="G36" s="382">
        <f t="shared" si="11"/>
        <v>39000</v>
      </c>
      <c r="H36" s="7">
        <v>0</v>
      </c>
      <c r="I36" s="9">
        <v>0</v>
      </c>
      <c r="J36" s="9">
        <v>0</v>
      </c>
      <c r="K36" s="12">
        <v>0</v>
      </c>
      <c r="L36" s="6"/>
      <c r="O36" s="162"/>
    </row>
    <row r="37" spans="1:15" ht="51" x14ac:dyDescent="0.2">
      <c r="A37" s="22" t="s">
        <v>305</v>
      </c>
      <c r="B37" s="20" t="s">
        <v>7</v>
      </c>
      <c r="C37" s="17" t="s">
        <v>15</v>
      </c>
      <c r="D37" s="122">
        <v>20000</v>
      </c>
      <c r="E37" s="21">
        <f t="shared" si="10"/>
        <v>20000</v>
      </c>
      <c r="F37" s="355"/>
      <c r="G37" s="382">
        <f t="shared" si="11"/>
        <v>20000</v>
      </c>
      <c r="H37" s="7">
        <v>0</v>
      </c>
      <c r="I37" s="9">
        <v>0</v>
      </c>
      <c r="J37" s="9">
        <v>0</v>
      </c>
      <c r="K37" s="12">
        <v>0</v>
      </c>
      <c r="L37" s="6"/>
      <c r="O37" s="162"/>
    </row>
    <row r="38" spans="1:15" ht="25.5" x14ac:dyDescent="0.2">
      <c r="A38" s="293" t="s">
        <v>242</v>
      </c>
      <c r="B38" s="294" t="s">
        <v>7</v>
      </c>
      <c r="C38" s="295" t="s">
        <v>15</v>
      </c>
      <c r="D38" s="296">
        <v>2410000</v>
      </c>
      <c r="E38" s="297">
        <v>0</v>
      </c>
      <c r="F38" s="356">
        <v>2410000</v>
      </c>
      <c r="G38" s="383">
        <f t="shared" si="11"/>
        <v>6510000</v>
      </c>
      <c r="H38" s="274">
        <v>4100000</v>
      </c>
      <c r="I38" s="275">
        <v>0</v>
      </c>
      <c r="J38" s="275">
        <v>0</v>
      </c>
      <c r="K38" s="276">
        <v>0</v>
      </c>
      <c r="L38" s="6"/>
      <c r="O38" s="162"/>
    </row>
    <row r="39" spans="1:15" ht="25.5" x14ac:dyDescent="0.2">
      <c r="A39" s="22" t="s">
        <v>17</v>
      </c>
      <c r="B39" s="20" t="s">
        <v>7</v>
      </c>
      <c r="C39" s="17" t="s">
        <v>15</v>
      </c>
      <c r="D39" s="122">
        <v>254000</v>
      </c>
      <c r="E39" s="21">
        <f t="shared" si="10"/>
        <v>254000</v>
      </c>
      <c r="F39" s="355"/>
      <c r="G39" s="382">
        <f t="shared" si="11"/>
        <v>254000</v>
      </c>
      <c r="H39" s="7">
        <v>0</v>
      </c>
      <c r="I39" s="9">
        <v>0</v>
      </c>
      <c r="J39" s="9">
        <v>0</v>
      </c>
      <c r="K39" s="12">
        <v>0</v>
      </c>
      <c r="L39" s="6"/>
      <c r="O39" s="162"/>
    </row>
    <row r="40" spans="1:15" ht="38.25" x14ac:dyDescent="0.2">
      <c r="A40" s="22" t="s">
        <v>285</v>
      </c>
      <c r="B40" s="20" t="s">
        <v>7</v>
      </c>
      <c r="C40" s="17" t="s">
        <v>15</v>
      </c>
      <c r="D40" s="23">
        <v>25000</v>
      </c>
      <c r="E40" s="21">
        <f t="shared" si="10"/>
        <v>25000</v>
      </c>
      <c r="F40" s="355"/>
      <c r="G40" s="382">
        <f t="shared" si="11"/>
        <v>25000</v>
      </c>
      <c r="H40" s="7">
        <v>0</v>
      </c>
      <c r="I40" s="9">
        <v>0</v>
      </c>
      <c r="J40" s="9">
        <v>0</v>
      </c>
      <c r="K40" s="12">
        <v>0</v>
      </c>
      <c r="L40" s="6"/>
      <c r="O40" s="162"/>
    </row>
    <row r="41" spans="1:15" ht="25.5" x14ac:dyDescent="0.2">
      <c r="A41" s="22" t="s">
        <v>18</v>
      </c>
      <c r="B41" s="20" t="s">
        <v>7</v>
      </c>
      <c r="C41" s="17" t="s">
        <v>15</v>
      </c>
      <c r="D41" s="23">
        <v>0</v>
      </c>
      <c r="E41" s="21">
        <f t="shared" si="10"/>
        <v>0</v>
      </c>
      <c r="F41" s="355"/>
      <c r="G41" s="382">
        <f t="shared" si="11"/>
        <v>139000</v>
      </c>
      <c r="H41" s="7">
        <v>139000</v>
      </c>
      <c r="I41" s="9">
        <v>0</v>
      </c>
      <c r="J41" s="9">
        <v>0</v>
      </c>
      <c r="K41" s="12">
        <v>0</v>
      </c>
      <c r="L41" s="6">
        <f t="shared" si="5"/>
        <v>0</v>
      </c>
      <c r="O41" s="162">
        <f t="shared" si="6"/>
        <v>0</v>
      </c>
    </row>
    <row r="42" spans="1:15" ht="39.75" customHeight="1" x14ac:dyDescent="0.2">
      <c r="A42" s="293" t="s">
        <v>243</v>
      </c>
      <c r="B42" s="298" t="s">
        <v>7</v>
      </c>
      <c r="C42" s="295" t="s">
        <v>15</v>
      </c>
      <c r="D42" s="299">
        <v>48000</v>
      </c>
      <c r="E42" s="297">
        <f t="shared" si="10"/>
        <v>48000</v>
      </c>
      <c r="F42" s="356"/>
      <c r="G42" s="383">
        <f t="shared" si="11"/>
        <v>128000</v>
      </c>
      <c r="H42" s="274">
        <v>80000</v>
      </c>
      <c r="I42" s="275">
        <v>0</v>
      </c>
      <c r="J42" s="275">
        <v>0</v>
      </c>
      <c r="K42" s="276">
        <v>0</v>
      </c>
      <c r="L42" s="6"/>
      <c r="O42" s="162"/>
    </row>
    <row r="43" spans="1:15" ht="39.75" customHeight="1" x14ac:dyDescent="0.2">
      <c r="A43" s="293" t="s">
        <v>244</v>
      </c>
      <c r="B43" s="298" t="s">
        <v>7</v>
      </c>
      <c r="C43" s="295" t="s">
        <v>15</v>
      </c>
      <c r="D43" s="299">
        <v>45000</v>
      </c>
      <c r="E43" s="297">
        <f t="shared" si="10"/>
        <v>45000</v>
      </c>
      <c r="F43" s="356"/>
      <c r="G43" s="383">
        <f t="shared" si="11"/>
        <v>121000</v>
      </c>
      <c r="H43" s="274">
        <v>76000</v>
      </c>
      <c r="I43" s="275">
        <v>0</v>
      </c>
      <c r="J43" s="275">
        <v>0</v>
      </c>
      <c r="K43" s="276">
        <v>0</v>
      </c>
      <c r="L43" s="6"/>
      <c r="O43" s="162"/>
    </row>
    <row r="44" spans="1:15" ht="38.25" x14ac:dyDescent="0.2">
      <c r="A44" s="22" t="s">
        <v>241</v>
      </c>
      <c r="B44" s="60" t="s">
        <v>7</v>
      </c>
      <c r="C44" s="17" t="s">
        <v>15</v>
      </c>
      <c r="D44" s="23">
        <v>4000</v>
      </c>
      <c r="E44" s="21">
        <f t="shared" si="10"/>
        <v>4000</v>
      </c>
      <c r="F44" s="355"/>
      <c r="G44" s="382">
        <f t="shared" si="11"/>
        <v>4000</v>
      </c>
      <c r="H44" s="7">
        <v>0</v>
      </c>
      <c r="I44" s="9">
        <v>0</v>
      </c>
      <c r="J44" s="9">
        <v>0</v>
      </c>
      <c r="K44" s="12">
        <v>0</v>
      </c>
      <c r="L44" s="6"/>
      <c r="O44" s="162"/>
    </row>
    <row r="45" spans="1:15" ht="25.5" x14ac:dyDescent="0.2">
      <c r="A45" s="210" t="s">
        <v>290</v>
      </c>
      <c r="B45" s="60" t="s">
        <v>7</v>
      </c>
      <c r="C45" s="17" t="s">
        <v>15</v>
      </c>
      <c r="D45" s="23">
        <v>490000</v>
      </c>
      <c r="E45" s="21">
        <f t="shared" si="10"/>
        <v>490000</v>
      </c>
      <c r="F45" s="355"/>
      <c r="G45" s="382">
        <f t="shared" si="11"/>
        <v>490000</v>
      </c>
      <c r="H45" s="7">
        <v>0</v>
      </c>
      <c r="I45" s="9">
        <v>0</v>
      </c>
      <c r="J45" s="9">
        <v>0</v>
      </c>
      <c r="K45" s="12">
        <v>0</v>
      </c>
      <c r="L45" s="6"/>
      <c r="O45" s="162"/>
    </row>
    <row r="46" spans="1:15" ht="25.5" x14ac:dyDescent="0.2">
      <c r="A46" s="336" t="s">
        <v>291</v>
      </c>
      <c r="B46" s="298" t="s">
        <v>7</v>
      </c>
      <c r="C46" s="295" t="s">
        <v>15</v>
      </c>
      <c r="D46" s="299">
        <v>109039</v>
      </c>
      <c r="E46" s="297">
        <f t="shared" si="10"/>
        <v>109039</v>
      </c>
      <c r="F46" s="356"/>
      <c r="G46" s="382">
        <f t="shared" si="11"/>
        <v>109039</v>
      </c>
      <c r="H46" s="274">
        <v>0</v>
      </c>
      <c r="I46" s="275">
        <v>0</v>
      </c>
      <c r="J46" s="275">
        <v>0</v>
      </c>
      <c r="K46" s="276">
        <v>0</v>
      </c>
      <c r="L46" s="6"/>
      <c r="O46" s="162"/>
    </row>
    <row r="47" spans="1:15" ht="25.5" x14ac:dyDescent="0.2">
      <c r="A47" s="210" t="s">
        <v>292</v>
      </c>
      <c r="B47" s="60" t="s">
        <v>7</v>
      </c>
      <c r="C47" s="17" t="s">
        <v>15</v>
      </c>
      <c r="D47" s="23">
        <v>79500</v>
      </c>
      <c r="E47" s="21">
        <f t="shared" si="10"/>
        <v>79500</v>
      </c>
      <c r="F47" s="355"/>
      <c r="G47" s="382">
        <f t="shared" si="11"/>
        <v>79500</v>
      </c>
      <c r="H47" s="7">
        <v>0</v>
      </c>
      <c r="I47" s="9">
        <v>0</v>
      </c>
      <c r="J47" s="9">
        <v>0</v>
      </c>
      <c r="K47" s="12">
        <v>0</v>
      </c>
      <c r="L47" s="6"/>
      <c r="O47" s="162"/>
    </row>
    <row r="48" spans="1:15" ht="25.5" x14ac:dyDescent="0.2">
      <c r="A48" s="211" t="s">
        <v>293</v>
      </c>
      <c r="B48" s="60" t="s">
        <v>7</v>
      </c>
      <c r="C48" s="17" t="s">
        <v>15</v>
      </c>
      <c r="D48" s="23">
        <v>100000</v>
      </c>
      <c r="E48" s="21">
        <f t="shared" si="10"/>
        <v>100000</v>
      </c>
      <c r="F48" s="355"/>
      <c r="G48" s="382">
        <f t="shared" si="11"/>
        <v>100000</v>
      </c>
      <c r="H48" s="7">
        <v>0</v>
      </c>
      <c r="I48" s="9">
        <v>0</v>
      </c>
      <c r="J48" s="9">
        <v>0</v>
      </c>
      <c r="K48" s="12">
        <v>0</v>
      </c>
      <c r="L48" s="6"/>
      <c r="O48" s="162"/>
    </row>
    <row r="49" spans="1:15" ht="25.5" x14ac:dyDescent="0.2">
      <c r="A49" s="211" t="s">
        <v>294</v>
      </c>
      <c r="B49" s="60" t="s">
        <v>7</v>
      </c>
      <c r="C49" s="17" t="s">
        <v>15</v>
      </c>
      <c r="D49" s="8">
        <v>26978</v>
      </c>
      <c r="E49" s="21">
        <f t="shared" si="10"/>
        <v>26978</v>
      </c>
      <c r="F49" s="355"/>
      <c r="G49" s="382">
        <f t="shared" si="11"/>
        <v>26978</v>
      </c>
      <c r="H49" s="7">
        <v>0</v>
      </c>
      <c r="I49" s="9">
        <v>0</v>
      </c>
      <c r="J49" s="9">
        <v>0</v>
      </c>
      <c r="K49" s="12">
        <v>0</v>
      </c>
      <c r="L49" s="6">
        <f t="shared" si="5"/>
        <v>0</v>
      </c>
      <c r="O49" s="162"/>
    </row>
    <row r="50" spans="1:15" ht="25.5" x14ac:dyDescent="0.2">
      <c r="A50" s="211" t="s">
        <v>370</v>
      </c>
      <c r="B50" s="60" t="s">
        <v>7</v>
      </c>
      <c r="C50" s="17" t="s">
        <v>15</v>
      </c>
      <c r="D50" s="8">
        <v>216900</v>
      </c>
      <c r="E50" s="21">
        <f t="shared" si="10"/>
        <v>216900</v>
      </c>
      <c r="F50" s="355"/>
      <c r="G50" s="382">
        <f t="shared" si="11"/>
        <v>216900</v>
      </c>
      <c r="H50" s="7">
        <v>0</v>
      </c>
      <c r="I50" s="9">
        <v>0</v>
      </c>
      <c r="J50" s="9">
        <v>0</v>
      </c>
      <c r="K50" s="12">
        <v>0</v>
      </c>
      <c r="L50" s="6"/>
      <c r="O50" s="162"/>
    </row>
    <row r="51" spans="1:15" ht="25.5" x14ac:dyDescent="0.2">
      <c r="A51" s="211" t="s">
        <v>295</v>
      </c>
      <c r="B51" s="60" t="s">
        <v>7</v>
      </c>
      <c r="C51" s="17" t="s">
        <v>15</v>
      </c>
      <c r="D51" s="8">
        <v>24000</v>
      </c>
      <c r="E51" s="21">
        <f t="shared" si="10"/>
        <v>24000</v>
      </c>
      <c r="F51" s="355"/>
      <c r="G51" s="382">
        <f t="shared" si="11"/>
        <v>24000</v>
      </c>
      <c r="H51" s="7">
        <v>0</v>
      </c>
      <c r="I51" s="9">
        <v>0</v>
      </c>
      <c r="J51" s="9">
        <v>0</v>
      </c>
      <c r="K51" s="12">
        <v>0</v>
      </c>
      <c r="L51" s="6"/>
      <c r="O51" s="162"/>
    </row>
    <row r="52" spans="1:15" s="2" customFormat="1" ht="24.95" customHeight="1" x14ac:dyDescent="0.2">
      <c r="A52" s="336" t="s">
        <v>236</v>
      </c>
      <c r="B52" s="298" t="s">
        <v>7</v>
      </c>
      <c r="C52" s="289" t="s">
        <v>15</v>
      </c>
      <c r="D52" s="272">
        <v>90900</v>
      </c>
      <c r="E52" s="299">
        <f t="shared" si="10"/>
        <v>90900</v>
      </c>
      <c r="F52" s="299"/>
      <c r="G52" s="423">
        <f t="shared" si="11"/>
        <v>90900</v>
      </c>
      <c r="H52" s="275">
        <v>0</v>
      </c>
      <c r="I52" s="275">
        <v>0</v>
      </c>
      <c r="J52" s="275">
        <v>0</v>
      </c>
      <c r="K52" s="275">
        <v>0</v>
      </c>
      <c r="L52" s="6"/>
      <c r="O52" s="6"/>
    </row>
    <row r="53" spans="1:15" ht="20.25" customHeight="1" thickBot="1" x14ac:dyDescent="0.3">
      <c r="A53" s="525" t="s">
        <v>19</v>
      </c>
      <c r="B53" s="526"/>
      <c r="C53" s="527"/>
      <c r="D53" s="30">
        <f t="shared" ref="D53:K53" si="12">SUM(D19:D52)</f>
        <v>9125867</v>
      </c>
      <c r="E53" s="30">
        <f t="shared" si="12"/>
        <v>6715867</v>
      </c>
      <c r="F53" s="30">
        <f t="shared" si="12"/>
        <v>2410000</v>
      </c>
      <c r="G53" s="31">
        <f t="shared" si="12"/>
        <v>14633867</v>
      </c>
      <c r="H53" s="31">
        <f t="shared" si="12"/>
        <v>5508000</v>
      </c>
      <c r="I53" s="31">
        <f t="shared" si="12"/>
        <v>0</v>
      </c>
      <c r="J53" s="31">
        <f t="shared" si="12"/>
        <v>0</v>
      </c>
      <c r="K53" s="32">
        <f t="shared" si="12"/>
        <v>0</v>
      </c>
      <c r="L53" s="6">
        <f t="shared" si="5"/>
        <v>2410000</v>
      </c>
      <c r="O53" s="162">
        <f t="shared" si="6"/>
        <v>-2410000</v>
      </c>
    </row>
    <row r="54" spans="1:15" ht="30" customHeight="1" x14ac:dyDescent="0.25">
      <c r="A54" s="537" t="s">
        <v>20</v>
      </c>
      <c r="B54" s="538"/>
      <c r="C54" s="538"/>
      <c r="D54" s="538"/>
      <c r="E54" s="538"/>
      <c r="F54" s="538"/>
      <c r="G54" s="538"/>
      <c r="H54" s="538"/>
      <c r="I54" s="538"/>
      <c r="J54" s="538"/>
      <c r="K54" s="539"/>
      <c r="L54" s="6"/>
      <c r="O54" s="162"/>
    </row>
    <row r="55" spans="1:15" ht="15.75" customHeight="1" thickBot="1" x14ac:dyDescent="0.25">
      <c r="A55" s="212" t="s">
        <v>312</v>
      </c>
      <c r="B55" s="73" t="s">
        <v>7</v>
      </c>
      <c r="C55" s="213" t="s">
        <v>22</v>
      </c>
      <c r="D55" s="214">
        <v>3000</v>
      </c>
      <c r="E55" s="215">
        <f>D55</f>
        <v>3000</v>
      </c>
      <c r="F55" s="214"/>
      <c r="G55" s="214">
        <f>D55+H55+I55+J55+K55</f>
        <v>3000</v>
      </c>
      <c r="H55" s="215">
        <v>0</v>
      </c>
      <c r="I55" s="215">
        <v>0</v>
      </c>
      <c r="J55" s="215">
        <v>0</v>
      </c>
      <c r="K55" s="215">
        <v>0</v>
      </c>
      <c r="L55" s="6"/>
      <c r="O55" s="162"/>
    </row>
    <row r="56" spans="1:15" ht="15.75" customHeight="1" thickBot="1" x14ac:dyDescent="0.3">
      <c r="A56" s="528" t="s">
        <v>313</v>
      </c>
      <c r="B56" s="529"/>
      <c r="C56" s="530"/>
      <c r="D56" s="174">
        <f>D55</f>
        <v>3000</v>
      </c>
      <c r="E56" s="174">
        <f t="shared" ref="E56:K56" si="13">E55</f>
        <v>3000</v>
      </c>
      <c r="F56" s="174"/>
      <c r="G56" s="174">
        <f t="shared" si="13"/>
        <v>3000</v>
      </c>
      <c r="H56" s="174">
        <f t="shared" si="13"/>
        <v>0</v>
      </c>
      <c r="I56" s="174">
        <f t="shared" si="13"/>
        <v>0</v>
      </c>
      <c r="J56" s="174">
        <f t="shared" si="13"/>
        <v>0</v>
      </c>
      <c r="K56" s="175">
        <f t="shared" si="13"/>
        <v>0</v>
      </c>
      <c r="L56" s="6"/>
      <c r="O56" s="162"/>
    </row>
    <row r="57" spans="1:15" ht="30" customHeight="1" x14ac:dyDescent="0.2">
      <c r="A57" s="540" t="s">
        <v>21</v>
      </c>
      <c r="B57" s="541"/>
      <c r="C57" s="541"/>
      <c r="D57" s="541"/>
      <c r="E57" s="541"/>
      <c r="F57" s="541"/>
      <c r="G57" s="541"/>
      <c r="H57" s="541"/>
      <c r="I57" s="541"/>
      <c r="J57" s="541"/>
      <c r="K57" s="542"/>
      <c r="L57" s="6">
        <f t="shared" si="5"/>
        <v>0</v>
      </c>
      <c r="O57" s="162">
        <f t="shared" si="6"/>
        <v>0</v>
      </c>
    </row>
    <row r="58" spans="1:15" ht="39" x14ac:dyDescent="0.25">
      <c r="A58" s="287" t="s">
        <v>399</v>
      </c>
      <c r="B58" s="288" t="s">
        <v>7</v>
      </c>
      <c r="C58" s="289" t="s">
        <v>23</v>
      </c>
      <c r="D58" s="296">
        <v>15000</v>
      </c>
      <c r="E58" s="345">
        <f t="shared" ref="E58:E83" si="14">D58</f>
        <v>15000</v>
      </c>
      <c r="F58" s="357"/>
      <c r="G58" s="346">
        <f t="shared" ref="G58:G83" si="15">D58+H58+I58+J58+K58</f>
        <v>15000</v>
      </c>
      <c r="H58" s="347">
        <v>0</v>
      </c>
      <c r="I58" s="275">
        <v>0</v>
      </c>
      <c r="J58" s="275">
        <v>0</v>
      </c>
      <c r="K58" s="276">
        <v>0</v>
      </c>
      <c r="L58" s="6">
        <f t="shared" si="5"/>
        <v>0</v>
      </c>
      <c r="O58" s="162">
        <f t="shared" si="6"/>
        <v>0</v>
      </c>
    </row>
    <row r="59" spans="1:15" ht="39" x14ac:dyDescent="0.25">
      <c r="A59" s="287" t="s">
        <v>400</v>
      </c>
      <c r="B59" s="288" t="s">
        <v>7</v>
      </c>
      <c r="C59" s="289" t="s">
        <v>23</v>
      </c>
      <c r="D59" s="296">
        <v>25000</v>
      </c>
      <c r="E59" s="345">
        <f t="shared" si="14"/>
        <v>25000</v>
      </c>
      <c r="F59" s="357"/>
      <c r="G59" s="346">
        <f t="shared" si="15"/>
        <v>25000</v>
      </c>
      <c r="H59" s="347">
        <v>0</v>
      </c>
      <c r="I59" s="275">
        <v>0</v>
      </c>
      <c r="J59" s="275">
        <v>0</v>
      </c>
      <c r="K59" s="276">
        <v>0</v>
      </c>
      <c r="L59" s="6"/>
      <c r="O59" s="162"/>
    </row>
    <row r="60" spans="1:15" ht="18" customHeight="1" x14ac:dyDescent="0.25">
      <c r="A60" s="25" t="s">
        <v>24</v>
      </c>
      <c r="B60" s="27" t="s">
        <v>7</v>
      </c>
      <c r="C60" s="28" t="s">
        <v>23</v>
      </c>
      <c r="D60" s="122">
        <v>0</v>
      </c>
      <c r="E60" s="139">
        <f t="shared" ref="E60" si="16">D60</f>
        <v>0</v>
      </c>
      <c r="F60" s="358"/>
      <c r="G60" s="140">
        <f t="shared" ref="G60" si="17">D60+H60+I60+J60+K60</f>
        <v>130000</v>
      </c>
      <c r="H60" s="141">
        <v>130000</v>
      </c>
      <c r="I60" s="9">
        <v>0</v>
      </c>
      <c r="J60" s="9">
        <v>0</v>
      </c>
      <c r="K60" s="12">
        <v>0</v>
      </c>
      <c r="L60" s="6"/>
      <c r="O60" s="162"/>
    </row>
    <row r="61" spans="1:15" ht="57" customHeight="1" x14ac:dyDescent="0.25">
      <c r="A61" s="25" t="s">
        <v>25</v>
      </c>
      <c r="B61" s="27" t="s">
        <v>7</v>
      </c>
      <c r="C61" s="28" t="s">
        <v>23</v>
      </c>
      <c r="D61" s="122">
        <v>15000</v>
      </c>
      <c r="E61" s="139">
        <f t="shared" si="14"/>
        <v>15000</v>
      </c>
      <c r="F61" s="358"/>
      <c r="G61" s="140">
        <f t="shared" si="15"/>
        <v>15000</v>
      </c>
      <c r="H61" s="141">
        <v>0</v>
      </c>
      <c r="I61" s="9">
        <v>0</v>
      </c>
      <c r="J61" s="9">
        <v>0</v>
      </c>
      <c r="K61" s="12">
        <v>0</v>
      </c>
      <c r="L61" s="6">
        <f t="shared" si="5"/>
        <v>0</v>
      </c>
      <c r="O61" s="162">
        <f t="shared" si="6"/>
        <v>0</v>
      </c>
    </row>
    <row r="62" spans="1:15" ht="26.25" x14ac:dyDescent="0.25">
      <c r="A62" s="25" t="s">
        <v>26</v>
      </c>
      <c r="B62" s="27" t="s">
        <v>7</v>
      </c>
      <c r="C62" s="28" t="s">
        <v>23</v>
      </c>
      <c r="D62" s="122">
        <v>0</v>
      </c>
      <c r="E62" s="139">
        <f t="shared" si="14"/>
        <v>0</v>
      </c>
      <c r="F62" s="358"/>
      <c r="G62" s="140">
        <f t="shared" si="15"/>
        <v>135000</v>
      </c>
      <c r="H62" s="141">
        <v>135000</v>
      </c>
      <c r="I62" s="9">
        <v>0</v>
      </c>
      <c r="J62" s="9">
        <v>0</v>
      </c>
      <c r="K62" s="12">
        <v>0</v>
      </c>
      <c r="L62" s="6">
        <f t="shared" si="5"/>
        <v>0</v>
      </c>
      <c r="O62" s="162">
        <f t="shared" si="6"/>
        <v>0</v>
      </c>
    </row>
    <row r="63" spans="1:15" ht="15" x14ac:dyDescent="0.25">
      <c r="A63" s="25" t="s">
        <v>27</v>
      </c>
      <c r="B63" s="27" t="s">
        <v>7</v>
      </c>
      <c r="C63" s="28" t="s">
        <v>23</v>
      </c>
      <c r="D63" s="122">
        <v>0</v>
      </c>
      <c r="E63" s="139">
        <f t="shared" si="14"/>
        <v>0</v>
      </c>
      <c r="F63" s="358"/>
      <c r="G63" s="140">
        <f t="shared" si="15"/>
        <v>176840</v>
      </c>
      <c r="H63" s="141">
        <v>176840</v>
      </c>
      <c r="I63" s="9">
        <v>0</v>
      </c>
      <c r="J63" s="9">
        <v>0</v>
      </c>
      <c r="K63" s="12">
        <v>0</v>
      </c>
      <c r="L63" s="6">
        <f t="shared" si="5"/>
        <v>0</v>
      </c>
      <c r="O63" s="162">
        <f t="shared" si="6"/>
        <v>0</v>
      </c>
    </row>
    <row r="64" spans="1:15" ht="26.25" x14ac:dyDescent="0.25">
      <c r="A64" s="25" t="s">
        <v>28</v>
      </c>
      <c r="B64" s="27" t="s">
        <v>7</v>
      </c>
      <c r="C64" s="28" t="s">
        <v>23</v>
      </c>
      <c r="D64" s="122">
        <v>0</v>
      </c>
      <c r="E64" s="139">
        <f t="shared" si="14"/>
        <v>0</v>
      </c>
      <c r="F64" s="358"/>
      <c r="G64" s="140">
        <f t="shared" si="15"/>
        <v>86000</v>
      </c>
      <c r="H64" s="141">
        <v>86000</v>
      </c>
      <c r="I64" s="9">
        <v>0</v>
      </c>
      <c r="J64" s="9">
        <v>0</v>
      </c>
      <c r="K64" s="12">
        <v>0</v>
      </c>
      <c r="L64" s="6">
        <f t="shared" si="5"/>
        <v>0</v>
      </c>
      <c r="O64" s="162">
        <f t="shared" si="6"/>
        <v>0</v>
      </c>
    </row>
    <row r="65" spans="1:15" ht="26.25" x14ac:dyDescent="0.25">
      <c r="A65" s="25" t="s">
        <v>393</v>
      </c>
      <c r="B65" s="27" t="s">
        <v>7</v>
      </c>
      <c r="C65" s="28" t="s">
        <v>23</v>
      </c>
      <c r="D65" s="122">
        <v>80000</v>
      </c>
      <c r="E65" s="139">
        <f t="shared" si="14"/>
        <v>80000</v>
      </c>
      <c r="F65" s="358"/>
      <c r="G65" s="140">
        <f t="shared" si="15"/>
        <v>80000</v>
      </c>
      <c r="H65" s="141">
        <v>0</v>
      </c>
      <c r="I65" s="9">
        <v>0</v>
      </c>
      <c r="J65" s="9">
        <v>0</v>
      </c>
      <c r="K65" s="12">
        <v>0</v>
      </c>
      <c r="L65" s="6">
        <f t="shared" si="5"/>
        <v>0</v>
      </c>
      <c r="O65" s="162">
        <f t="shared" si="6"/>
        <v>0</v>
      </c>
    </row>
    <row r="66" spans="1:15" ht="15" x14ac:dyDescent="0.25">
      <c r="A66" s="25" t="s">
        <v>341</v>
      </c>
      <c r="B66" s="27" t="s">
        <v>7</v>
      </c>
      <c r="C66" s="28" t="s">
        <v>23</v>
      </c>
      <c r="D66" s="122">
        <v>160000</v>
      </c>
      <c r="E66" s="139">
        <f t="shared" si="14"/>
        <v>160000</v>
      </c>
      <c r="F66" s="358"/>
      <c r="G66" s="140">
        <f t="shared" si="15"/>
        <v>160000</v>
      </c>
      <c r="H66" s="141">
        <v>0</v>
      </c>
      <c r="I66" s="9">
        <v>0</v>
      </c>
      <c r="J66" s="9">
        <v>0</v>
      </c>
      <c r="K66" s="12">
        <v>0</v>
      </c>
      <c r="L66" s="6">
        <f t="shared" si="5"/>
        <v>0</v>
      </c>
      <c r="O66" s="162"/>
    </row>
    <row r="67" spans="1:15" ht="39" x14ac:dyDescent="0.25">
      <c r="A67" s="25" t="s">
        <v>395</v>
      </c>
      <c r="B67" s="27" t="s">
        <v>7</v>
      </c>
      <c r="C67" s="28" t="s">
        <v>23</v>
      </c>
      <c r="D67" s="122">
        <v>160000</v>
      </c>
      <c r="E67" s="139">
        <f t="shared" si="14"/>
        <v>160000</v>
      </c>
      <c r="F67" s="358"/>
      <c r="G67" s="140">
        <f t="shared" si="15"/>
        <v>160000</v>
      </c>
      <c r="H67" s="141">
        <v>0</v>
      </c>
      <c r="I67" s="9">
        <v>0</v>
      </c>
      <c r="J67" s="9">
        <v>0</v>
      </c>
      <c r="K67" s="12">
        <v>0</v>
      </c>
      <c r="L67" s="6">
        <f t="shared" si="5"/>
        <v>0</v>
      </c>
      <c r="O67" s="162"/>
    </row>
    <row r="68" spans="1:15" ht="306.75" customHeight="1" x14ac:dyDescent="0.25">
      <c r="A68" s="216" t="s">
        <v>352</v>
      </c>
      <c r="B68" s="27" t="s">
        <v>7</v>
      </c>
      <c r="C68" s="28" t="s">
        <v>23</v>
      </c>
      <c r="D68" s="8">
        <v>150000</v>
      </c>
      <c r="E68" s="139">
        <f t="shared" si="14"/>
        <v>150000</v>
      </c>
      <c r="F68" s="358"/>
      <c r="G68" s="140">
        <f t="shared" si="15"/>
        <v>150000</v>
      </c>
      <c r="H68" s="141">
        <v>0</v>
      </c>
      <c r="I68" s="9">
        <v>0</v>
      </c>
      <c r="J68" s="9">
        <v>0</v>
      </c>
      <c r="K68" s="12">
        <v>0</v>
      </c>
      <c r="L68" s="6"/>
      <c r="O68" s="162"/>
    </row>
    <row r="69" spans="1:15" ht="15.75" customHeight="1" x14ac:dyDescent="0.25">
      <c r="A69" s="217" t="s">
        <v>353</v>
      </c>
      <c r="B69" s="27" t="s">
        <v>7</v>
      </c>
      <c r="C69" s="28" t="s">
        <v>23</v>
      </c>
      <c r="D69" s="8">
        <v>1000</v>
      </c>
      <c r="E69" s="139">
        <f t="shared" si="14"/>
        <v>1000</v>
      </c>
      <c r="F69" s="358"/>
      <c r="G69" s="140">
        <f t="shared" si="15"/>
        <v>160000</v>
      </c>
      <c r="H69" s="7">
        <v>159000</v>
      </c>
      <c r="I69" s="9">
        <v>0</v>
      </c>
      <c r="J69" s="9">
        <v>0</v>
      </c>
      <c r="K69" s="12">
        <v>0</v>
      </c>
      <c r="L69" s="6"/>
      <c r="O69" s="162"/>
    </row>
    <row r="70" spans="1:15" ht="15" customHeight="1" x14ac:dyDescent="0.25">
      <c r="A70" s="217" t="s">
        <v>354</v>
      </c>
      <c r="B70" s="27" t="s">
        <v>7</v>
      </c>
      <c r="C70" s="28" t="s">
        <v>23</v>
      </c>
      <c r="D70" s="8">
        <v>1000</v>
      </c>
      <c r="E70" s="139">
        <f t="shared" si="14"/>
        <v>1000</v>
      </c>
      <c r="F70" s="358"/>
      <c r="G70" s="140">
        <f t="shared" si="15"/>
        <v>160000</v>
      </c>
      <c r="H70" s="7">
        <v>159000</v>
      </c>
      <c r="I70" s="9">
        <v>0</v>
      </c>
      <c r="J70" s="9">
        <v>0</v>
      </c>
      <c r="K70" s="12">
        <v>0</v>
      </c>
      <c r="L70" s="6"/>
      <c r="O70" s="162"/>
    </row>
    <row r="71" spans="1:15" ht="15" customHeight="1" x14ac:dyDescent="0.25">
      <c r="A71" s="217" t="s">
        <v>355</v>
      </c>
      <c r="B71" s="27" t="s">
        <v>7</v>
      </c>
      <c r="C71" s="28" t="s">
        <v>23</v>
      </c>
      <c r="D71" s="8">
        <v>1000</v>
      </c>
      <c r="E71" s="139">
        <f t="shared" si="14"/>
        <v>1000</v>
      </c>
      <c r="F71" s="358"/>
      <c r="G71" s="140">
        <f t="shared" si="15"/>
        <v>160000</v>
      </c>
      <c r="H71" s="7">
        <v>159000</v>
      </c>
      <c r="I71" s="9">
        <v>0</v>
      </c>
      <c r="J71" s="9">
        <v>0</v>
      </c>
      <c r="K71" s="12">
        <v>0</v>
      </c>
      <c r="L71" s="6"/>
      <c r="O71" s="162"/>
    </row>
    <row r="72" spans="1:15" ht="15" x14ac:dyDescent="0.25">
      <c r="A72" s="217" t="s">
        <v>356</v>
      </c>
      <c r="B72" s="27" t="s">
        <v>7</v>
      </c>
      <c r="C72" s="28" t="s">
        <v>23</v>
      </c>
      <c r="D72" s="8">
        <v>1000</v>
      </c>
      <c r="E72" s="139">
        <f t="shared" si="14"/>
        <v>1000</v>
      </c>
      <c r="F72" s="358"/>
      <c r="G72" s="140">
        <f t="shared" si="15"/>
        <v>160000</v>
      </c>
      <c r="H72" s="7">
        <v>159000</v>
      </c>
      <c r="I72" s="9">
        <v>0</v>
      </c>
      <c r="J72" s="9">
        <v>0</v>
      </c>
      <c r="K72" s="12">
        <v>0</v>
      </c>
      <c r="L72" s="6"/>
      <c r="O72" s="162"/>
    </row>
    <row r="73" spans="1:15" ht="15" x14ac:dyDescent="0.25">
      <c r="A73" s="217" t="s">
        <v>357</v>
      </c>
      <c r="B73" s="27" t="s">
        <v>7</v>
      </c>
      <c r="C73" s="28" t="s">
        <v>23</v>
      </c>
      <c r="D73" s="8">
        <v>1000</v>
      </c>
      <c r="E73" s="139">
        <f t="shared" si="14"/>
        <v>1000</v>
      </c>
      <c r="F73" s="358"/>
      <c r="G73" s="140">
        <f t="shared" si="15"/>
        <v>160000</v>
      </c>
      <c r="H73" s="7">
        <v>159000</v>
      </c>
      <c r="I73" s="9">
        <v>0</v>
      </c>
      <c r="J73" s="9">
        <v>0</v>
      </c>
      <c r="K73" s="12">
        <v>0</v>
      </c>
      <c r="L73" s="6"/>
      <c r="O73" s="162"/>
    </row>
    <row r="74" spans="1:15" ht="38.25" x14ac:dyDescent="0.25">
      <c r="A74" s="216" t="s">
        <v>358</v>
      </c>
      <c r="B74" s="27" t="s">
        <v>7</v>
      </c>
      <c r="C74" s="28" t="s">
        <v>23</v>
      </c>
      <c r="D74" s="8">
        <v>265200</v>
      </c>
      <c r="E74" s="139">
        <f t="shared" si="14"/>
        <v>265200</v>
      </c>
      <c r="F74" s="358"/>
      <c r="G74" s="140">
        <f t="shared" si="15"/>
        <v>265200</v>
      </c>
      <c r="H74" s="141">
        <v>0</v>
      </c>
      <c r="I74" s="9">
        <v>0</v>
      </c>
      <c r="J74" s="9">
        <v>0</v>
      </c>
      <c r="K74" s="12">
        <v>0</v>
      </c>
      <c r="L74" s="6"/>
      <c r="O74" s="162"/>
    </row>
    <row r="75" spans="1:15" ht="15" x14ac:dyDescent="0.25">
      <c r="A75" s="217" t="s">
        <v>359</v>
      </c>
      <c r="B75" s="27" t="s">
        <v>7</v>
      </c>
      <c r="C75" s="28" t="s">
        <v>23</v>
      </c>
      <c r="D75" s="8">
        <v>157000</v>
      </c>
      <c r="E75" s="139">
        <f t="shared" si="14"/>
        <v>157000</v>
      </c>
      <c r="F75" s="358"/>
      <c r="G75" s="140">
        <f t="shared" si="15"/>
        <v>157000</v>
      </c>
      <c r="H75" s="141">
        <v>0</v>
      </c>
      <c r="I75" s="9">
        <v>0</v>
      </c>
      <c r="J75" s="9">
        <v>0</v>
      </c>
      <c r="K75" s="12">
        <v>0</v>
      </c>
      <c r="L75" s="6"/>
      <c r="O75" s="162"/>
    </row>
    <row r="76" spans="1:15" ht="15" x14ac:dyDescent="0.25">
      <c r="A76" s="155" t="s">
        <v>282</v>
      </c>
      <c r="B76" s="27" t="s">
        <v>7</v>
      </c>
      <c r="C76" s="28" t="s">
        <v>23</v>
      </c>
      <c r="D76" s="26">
        <v>1000</v>
      </c>
      <c r="E76" s="26">
        <f t="shared" si="14"/>
        <v>1000</v>
      </c>
      <c r="F76" s="26"/>
      <c r="G76" s="29">
        <f>D76+H76+I76+J76+K76</f>
        <v>501000</v>
      </c>
      <c r="H76" s="7">
        <v>500000</v>
      </c>
      <c r="I76" s="9">
        <v>0</v>
      </c>
      <c r="J76" s="9">
        <v>0</v>
      </c>
      <c r="K76" s="12">
        <v>0</v>
      </c>
      <c r="L76" s="6"/>
      <c r="O76" s="162"/>
    </row>
    <row r="77" spans="1:15" ht="30" customHeight="1" x14ac:dyDescent="0.25">
      <c r="A77" s="25" t="s">
        <v>29</v>
      </c>
      <c r="B77" s="27" t="s">
        <v>7</v>
      </c>
      <c r="C77" s="28" t="s">
        <v>23</v>
      </c>
      <c r="D77" s="122">
        <v>0</v>
      </c>
      <c r="E77" s="139">
        <f t="shared" si="14"/>
        <v>0</v>
      </c>
      <c r="F77" s="358"/>
      <c r="G77" s="140">
        <f t="shared" si="15"/>
        <v>135000</v>
      </c>
      <c r="H77" s="141">
        <v>135000</v>
      </c>
      <c r="I77" s="9">
        <v>0</v>
      </c>
      <c r="J77" s="9">
        <v>0</v>
      </c>
      <c r="K77" s="12">
        <v>0</v>
      </c>
      <c r="L77" s="6">
        <f t="shared" si="5"/>
        <v>0</v>
      </c>
      <c r="O77" s="162">
        <f t="shared" si="6"/>
        <v>0</v>
      </c>
    </row>
    <row r="78" spans="1:15" ht="15" x14ac:dyDescent="0.25">
      <c r="A78" s="25" t="s">
        <v>30</v>
      </c>
      <c r="B78" s="27" t="s">
        <v>7</v>
      </c>
      <c r="C78" s="28" t="s">
        <v>23</v>
      </c>
      <c r="D78" s="122">
        <v>0</v>
      </c>
      <c r="E78" s="139">
        <f t="shared" si="14"/>
        <v>0</v>
      </c>
      <c r="F78" s="358"/>
      <c r="G78" s="140">
        <f t="shared" si="15"/>
        <v>170000</v>
      </c>
      <c r="H78" s="141">
        <v>170000</v>
      </c>
      <c r="I78" s="9">
        <v>0</v>
      </c>
      <c r="J78" s="9">
        <v>0</v>
      </c>
      <c r="K78" s="12">
        <v>0</v>
      </c>
      <c r="L78" s="6">
        <f t="shared" si="5"/>
        <v>0</v>
      </c>
      <c r="O78" s="162">
        <f t="shared" si="6"/>
        <v>0</v>
      </c>
    </row>
    <row r="79" spans="1:15" ht="89.25" x14ac:dyDescent="0.25">
      <c r="A79" s="59" t="s">
        <v>154</v>
      </c>
      <c r="B79" s="60" t="s">
        <v>7</v>
      </c>
      <c r="C79" s="60" t="s">
        <v>23</v>
      </c>
      <c r="D79" s="159">
        <v>1000</v>
      </c>
      <c r="E79" s="159">
        <f t="shared" si="14"/>
        <v>1000</v>
      </c>
      <c r="F79" s="359"/>
      <c r="G79" s="160">
        <f t="shared" si="15"/>
        <v>161000</v>
      </c>
      <c r="H79" s="161">
        <v>160000</v>
      </c>
      <c r="I79" s="44">
        <v>0</v>
      </c>
      <c r="J79" s="44">
        <v>0</v>
      </c>
      <c r="K79" s="45">
        <v>0</v>
      </c>
      <c r="L79" s="6"/>
      <c r="O79" s="162"/>
    </row>
    <row r="80" spans="1:15" ht="153" x14ac:dyDescent="0.25">
      <c r="A80" s="59" t="s">
        <v>155</v>
      </c>
      <c r="B80" s="60" t="s">
        <v>7</v>
      </c>
      <c r="C80" s="60" t="s">
        <v>23</v>
      </c>
      <c r="D80" s="159">
        <v>1000</v>
      </c>
      <c r="E80" s="159">
        <f t="shared" si="14"/>
        <v>1000</v>
      </c>
      <c r="F80" s="359"/>
      <c r="G80" s="160">
        <f t="shared" si="15"/>
        <v>165000</v>
      </c>
      <c r="H80" s="161">
        <v>164000</v>
      </c>
      <c r="I80" s="44">
        <v>0</v>
      </c>
      <c r="J80" s="44">
        <v>0</v>
      </c>
      <c r="K80" s="45">
        <v>0</v>
      </c>
      <c r="L80" s="6"/>
      <c r="O80" s="162"/>
    </row>
    <row r="81" spans="1:15" ht="102" x14ac:dyDescent="0.25">
      <c r="A81" s="59" t="s">
        <v>156</v>
      </c>
      <c r="B81" s="60" t="s">
        <v>7</v>
      </c>
      <c r="C81" s="60" t="s">
        <v>23</v>
      </c>
      <c r="D81" s="159">
        <v>1000</v>
      </c>
      <c r="E81" s="159">
        <f t="shared" si="14"/>
        <v>1000</v>
      </c>
      <c r="F81" s="359"/>
      <c r="G81" s="160">
        <f t="shared" si="15"/>
        <v>74000</v>
      </c>
      <c r="H81" s="161">
        <v>73000</v>
      </c>
      <c r="I81" s="44">
        <v>0</v>
      </c>
      <c r="J81" s="44">
        <v>0</v>
      </c>
      <c r="K81" s="45">
        <v>0</v>
      </c>
      <c r="L81" s="6"/>
      <c r="O81" s="162"/>
    </row>
    <row r="82" spans="1:15" ht="15" x14ac:dyDescent="0.25">
      <c r="A82" s="59" t="s">
        <v>246</v>
      </c>
      <c r="B82" s="60" t="s">
        <v>7</v>
      </c>
      <c r="C82" s="60" t="s">
        <v>23</v>
      </c>
      <c r="D82" s="159">
        <v>1000</v>
      </c>
      <c r="E82" s="159">
        <f t="shared" si="14"/>
        <v>1000</v>
      </c>
      <c r="F82" s="359"/>
      <c r="G82" s="160">
        <f t="shared" si="15"/>
        <v>92000</v>
      </c>
      <c r="H82" s="161">
        <v>91000</v>
      </c>
      <c r="I82" s="44">
        <v>0</v>
      </c>
      <c r="J82" s="44">
        <v>0</v>
      </c>
      <c r="K82" s="45">
        <v>0</v>
      </c>
      <c r="L82" s="6"/>
      <c r="O82" s="162"/>
    </row>
    <row r="83" spans="1:15" ht="15.75" thickBot="1" x14ac:dyDescent="0.3">
      <c r="A83" s="326" t="s">
        <v>283</v>
      </c>
      <c r="B83" s="60" t="s">
        <v>7</v>
      </c>
      <c r="C83" s="60" t="s">
        <v>23</v>
      </c>
      <c r="D83" s="323">
        <v>1000</v>
      </c>
      <c r="E83" s="323">
        <f t="shared" si="14"/>
        <v>1000</v>
      </c>
      <c r="F83" s="360"/>
      <c r="G83" s="324">
        <f t="shared" si="15"/>
        <v>501000</v>
      </c>
      <c r="H83" s="327">
        <v>500000</v>
      </c>
      <c r="I83" s="325">
        <v>0</v>
      </c>
      <c r="J83" s="325">
        <v>0</v>
      </c>
      <c r="K83" s="260">
        <v>0</v>
      </c>
      <c r="L83" s="6"/>
      <c r="O83" s="162"/>
    </row>
    <row r="84" spans="1:15" ht="30" customHeight="1" thickBot="1" x14ac:dyDescent="0.3">
      <c r="A84" s="534" t="s">
        <v>31</v>
      </c>
      <c r="B84" s="535"/>
      <c r="C84" s="536"/>
      <c r="D84" s="24">
        <f>SUM(D58:D83)</f>
        <v>1038200</v>
      </c>
      <c r="E84" s="24">
        <f t="shared" ref="E84:K84" si="18">SUM(E58:E83)</f>
        <v>1038200</v>
      </c>
      <c r="F84" s="24"/>
      <c r="G84" s="24">
        <f t="shared" si="18"/>
        <v>4154040</v>
      </c>
      <c r="H84" s="24">
        <f t="shared" si="18"/>
        <v>3115840</v>
      </c>
      <c r="I84" s="24">
        <f t="shared" si="18"/>
        <v>0</v>
      </c>
      <c r="J84" s="24">
        <f t="shared" si="18"/>
        <v>0</v>
      </c>
      <c r="K84" s="24">
        <f t="shared" si="18"/>
        <v>0</v>
      </c>
      <c r="L84" s="6">
        <f t="shared" si="5"/>
        <v>0</v>
      </c>
      <c r="O84" s="162">
        <f t="shared" si="6"/>
        <v>0</v>
      </c>
    </row>
    <row r="85" spans="1:15" ht="30" customHeight="1" thickBot="1" x14ac:dyDescent="0.3">
      <c r="A85" s="501" t="s">
        <v>32</v>
      </c>
      <c r="B85" s="502"/>
      <c r="C85" s="502"/>
      <c r="D85" s="502"/>
      <c r="E85" s="502"/>
      <c r="F85" s="502"/>
      <c r="G85" s="502"/>
      <c r="H85" s="502"/>
      <c r="I85" s="502"/>
      <c r="J85" s="502"/>
      <c r="K85" s="503"/>
      <c r="L85" s="6">
        <f t="shared" ref="L85:L147" si="19">D85-E85</f>
        <v>0</v>
      </c>
      <c r="O85" s="162">
        <f t="shared" si="6"/>
        <v>0</v>
      </c>
    </row>
    <row r="86" spans="1:15" ht="15" x14ac:dyDescent="0.25">
      <c r="A86" s="218" t="s">
        <v>236</v>
      </c>
      <c r="B86" s="27" t="s">
        <v>7</v>
      </c>
      <c r="C86" s="28" t="s">
        <v>33</v>
      </c>
      <c r="D86" s="26">
        <v>40800</v>
      </c>
      <c r="E86" s="26">
        <f t="shared" ref="E86" si="20">D86</f>
        <v>40800</v>
      </c>
      <c r="F86" s="26"/>
      <c r="G86" s="29">
        <f t="shared" ref="G86" si="21">D86+H86+I86+J86+K86</f>
        <v>40800</v>
      </c>
      <c r="H86" s="7">
        <v>0</v>
      </c>
      <c r="I86" s="9">
        <v>0</v>
      </c>
      <c r="J86" s="9">
        <v>0</v>
      </c>
      <c r="K86" s="12">
        <v>0</v>
      </c>
      <c r="L86" s="6">
        <f t="shared" si="19"/>
        <v>0</v>
      </c>
      <c r="O86" s="162">
        <f t="shared" si="6"/>
        <v>0</v>
      </c>
    </row>
    <row r="87" spans="1:15" ht="16.5" customHeight="1" x14ac:dyDescent="0.25">
      <c r="A87" s="218" t="s">
        <v>296</v>
      </c>
      <c r="B87" s="27" t="s">
        <v>7</v>
      </c>
      <c r="C87" s="28" t="s">
        <v>33</v>
      </c>
      <c r="D87" s="26">
        <v>4100</v>
      </c>
      <c r="E87" s="26">
        <f t="shared" ref="E87:E92" si="22">D87</f>
        <v>4100</v>
      </c>
      <c r="F87" s="26"/>
      <c r="G87" s="29">
        <f t="shared" ref="G87:G91" si="23">D87+H87+I87+J87+K87</f>
        <v>4100</v>
      </c>
      <c r="H87" s="7">
        <v>0</v>
      </c>
      <c r="I87" s="9">
        <v>0</v>
      </c>
      <c r="J87" s="9">
        <v>0</v>
      </c>
      <c r="K87" s="12">
        <v>0</v>
      </c>
      <c r="L87" s="6"/>
      <c r="O87" s="162"/>
    </row>
    <row r="88" spans="1:15" ht="15" x14ac:dyDescent="0.25">
      <c r="A88" s="219" t="s">
        <v>322</v>
      </c>
      <c r="B88" s="27" t="s">
        <v>7</v>
      </c>
      <c r="C88" s="28" t="s">
        <v>33</v>
      </c>
      <c r="D88" s="26">
        <v>12000</v>
      </c>
      <c r="E88" s="26">
        <f t="shared" si="22"/>
        <v>12000</v>
      </c>
      <c r="F88" s="26"/>
      <c r="G88" s="29">
        <f t="shared" si="23"/>
        <v>12000</v>
      </c>
      <c r="H88" s="7">
        <v>0</v>
      </c>
      <c r="I88" s="9">
        <v>0</v>
      </c>
      <c r="J88" s="9">
        <v>0</v>
      </c>
      <c r="K88" s="12">
        <v>0</v>
      </c>
      <c r="L88" s="6"/>
      <c r="O88" s="162"/>
    </row>
    <row r="89" spans="1:15" ht="15" x14ac:dyDescent="0.25">
      <c r="A89" s="220" t="s">
        <v>330</v>
      </c>
      <c r="B89" s="27" t="s">
        <v>7</v>
      </c>
      <c r="C89" s="28" t="s">
        <v>33</v>
      </c>
      <c r="D89" s="26">
        <v>24000</v>
      </c>
      <c r="E89" s="26">
        <f t="shared" si="22"/>
        <v>24000</v>
      </c>
      <c r="F89" s="26"/>
      <c r="G89" s="29">
        <f t="shared" si="23"/>
        <v>24000</v>
      </c>
      <c r="H89" s="7">
        <v>0</v>
      </c>
      <c r="I89" s="9">
        <v>0</v>
      </c>
      <c r="J89" s="9">
        <v>0</v>
      </c>
      <c r="K89" s="12">
        <v>0</v>
      </c>
      <c r="L89" s="6"/>
      <c r="O89" s="162"/>
    </row>
    <row r="90" spans="1:15" ht="15" x14ac:dyDescent="0.25">
      <c r="A90" s="220" t="s">
        <v>321</v>
      </c>
      <c r="B90" s="27" t="s">
        <v>7</v>
      </c>
      <c r="C90" s="28" t="s">
        <v>33</v>
      </c>
      <c r="D90" s="26">
        <v>1000</v>
      </c>
      <c r="E90" s="26">
        <f t="shared" si="22"/>
        <v>1000</v>
      </c>
      <c r="F90" s="26"/>
      <c r="G90" s="29">
        <f t="shared" si="23"/>
        <v>161000</v>
      </c>
      <c r="H90" s="7">
        <v>160000</v>
      </c>
      <c r="I90" s="9">
        <v>0</v>
      </c>
      <c r="J90" s="9">
        <v>0</v>
      </c>
      <c r="K90" s="12">
        <v>0</v>
      </c>
      <c r="L90" s="6"/>
      <c r="O90" s="162"/>
    </row>
    <row r="91" spans="1:15" ht="26.25" x14ac:dyDescent="0.25">
      <c r="A91" s="220" t="s">
        <v>343</v>
      </c>
      <c r="B91" s="27" t="s">
        <v>7</v>
      </c>
      <c r="C91" s="28" t="s">
        <v>33</v>
      </c>
      <c r="D91" s="26">
        <v>160000</v>
      </c>
      <c r="E91" s="26">
        <f t="shared" si="22"/>
        <v>160000</v>
      </c>
      <c r="F91" s="26"/>
      <c r="G91" s="29">
        <f t="shared" si="23"/>
        <v>160000</v>
      </c>
      <c r="H91" s="7">
        <v>0</v>
      </c>
      <c r="I91" s="9">
        <v>0</v>
      </c>
      <c r="J91" s="9">
        <v>0</v>
      </c>
      <c r="K91" s="12">
        <v>0</v>
      </c>
      <c r="L91" s="6"/>
      <c r="O91" s="162"/>
    </row>
    <row r="92" spans="1:15" ht="15" x14ac:dyDescent="0.25">
      <c r="A92" s="155" t="s">
        <v>369</v>
      </c>
      <c r="B92" s="27" t="s">
        <v>7</v>
      </c>
      <c r="C92" s="28" t="s">
        <v>33</v>
      </c>
      <c r="D92" s="26">
        <v>1000</v>
      </c>
      <c r="E92" s="26">
        <f t="shared" si="22"/>
        <v>1000</v>
      </c>
      <c r="F92" s="26"/>
      <c r="G92" s="29">
        <f>D92+H92+I92+J92+K92</f>
        <v>160000</v>
      </c>
      <c r="H92" s="7">
        <v>159000</v>
      </c>
      <c r="I92" s="9">
        <v>0</v>
      </c>
      <c r="J92" s="9">
        <v>0</v>
      </c>
      <c r="K92" s="12">
        <v>0</v>
      </c>
      <c r="L92" s="6"/>
      <c r="O92" s="162"/>
    </row>
    <row r="93" spans="1:15" ht="64.5" x14ac:dyDescent="0.25">
      <c r="A93" s="25" t="s">
        <v>34</v>
      </c>
      <c r="B93" s="27" t="s">
        <v>7</v>
      </c>
      <c r="C93" s="28" t="s">
        <v>33</v>
      </c>
      <c r="D93" s="26">
        <v>0</v>
      </c>
      <c r="E93" s="26">
        <f t="shared" ref="E93" si="24">D93</f>
        <v>0</v>
      </c>
      <c r="F93" s="26"/>
      <c r="G93" s="29">
        <f t="shared" ref="G93" si="25">D93+H93+I93+J93+K93</f>
        <v>70000</v>
      </c>
      <c r="H93" s="7">
        <v>70000</v>
      </c>
      <c r="I93" s="9">
        <v>0</v>
      </c>
      <c r="J93" s="9">
        <v>0</v>
      </c>
      <c r="K93" s="12">
        <v>0</v>
      </c>
      <c r="L93" s="6"/>
      <c r="O93" s="162"/>
    </row>
    <row r="94" spans="1:15" ht="30" customHeight="1" thickBot="1" x14ac:dyDescent="0.3">
      <c r="A94" s="525" t="s">
        <v>35</v>
      </c>
      <c r="B94" s="526"/>
      <c r="C94" s="527"/>
      <c r="D94" s="30">
        <f t="shared" ref="D94:K94" si="26">SUM(D86:D93)</f>
        <v>242900</v>
      </c>
      <c r="E94" s="30">
        <f t="shared" si="26"/>
        <v>242900</v>
      </c>
      <c r="F94" s="30"/>
      <c r="G94" s="30">
        <f t="shared" si="26"/>
        <v>631900</v>
      </c>
      <c r="H94" s="30">
        <f t="shared" si="26"/>
        <v>389000</v>
      </c>
      <c r="I94" s="31">
        <f t="shared" si="26"/>
        <v>0</v>
      </c>
      <c r="J94" s="31">
        <f t="shared" si="26"/>
        <v>0</v>
      </c>
      <c r="K94" s="32">
        <f t="shared" si="26"/>
        <v>0</v>
      </c>
      <c r="L94" s="6">
        <f t="shared" si="19"/>
        <v>0</v>
      </c>
      <c r="O94" s="162">
        <f t="shared" si="6"/>
        <v>0</v>
      </c>
    </row>
    <row r="95" spans="1:15" ht="30" customHeight="1" thickBot="1" x14ac:dyDescent="0.3">
      <c r="A95" s="501" t="s">
        <v>36</v>
      </c>
      <c r="B95" s="502"/>
      <c r="C95" s="502"/>
      <c r="D95" s="502"/>
      <c r="E95" s="502"/>
      <c r="F95" s="502"/>
      <c r="G95" s="502"/>
      <c r="H95" s="502"/>
      <c r="I95" s="502"/>
      <c r="J95" s="502"/>
      <c r="K95" s="503"/>
      <c r="L95" s="6">
        <f t="shared" si="19"/>
        <v>0</v>
      </c>
      <c r="O95" s="162">
        <f t="shared" si="6"/>
        <v>0</v>
      </c>
    </row>
    <row r="96" spans="1:15" ht="51.75" x14ac:dyDescent="0.25">
      <c r="A96" s="25" t="s">
        <v>329</v>
      </c>
      <c r="B96" s="27" t="s">
        <v>7</v>
      </c>
      <c r="C96" s="28" t="s">
        <v>37</v>
      </c>
      <c r="D96" s="8">
        <v>17000</v>
      </c>
      <c r="E96" s="26">
        <f t="shared" ref="E96:E148" si="27">D96</f>
        <v>17000</v>
      </c>
      <c r="F96" s="361"/>
      <c r="G96" s="114">
        <f t="shared" ref="G96:G148" si="28">D96+H96+I96+J96+K96</f>
        <v>17000</v>
      </c>
      <c r="H96" s="11">
        <v>0</v>
      </c>
      <c r="I96" s="9">
        <v>0</v>
      </c>
      <c r="J96" s="9">
        <v>0</v>
      </c>
      <c r="K96" s="12">
        <v>0</v>
      </c>
      <c r="L96" s="6">
        <f t="shared" si="19"/>
        <v>0</v>
      </c>
      <c r="N96" s="2"/>
      <c r="O96" s="162"/>
    </row>
    <row r="97" spans="1:15" ht="39" x14ac:dyDescent="0.25">
      <c r="A97" s="25" t="s">
        <v>328</v>
      </c>
      <c r="B97" s="27" t="s">
        <v>7</v>
      </c>
      <c r="C97" s="28" t="s">
        <v>37</v>
      </c>
      <c r="D97" s="8">
        <v>47600</v>
      </c>
      <c r="E97" s="26">
        <f t="shared" si="27"/>
        <v>47600</v>
      </c>
      <c r="F97" s="361"/>
      <c r="G97" s="114">
        <f t="shared" si="28"/>
        <v>47600</v>
      </c>
      <c r="H97" s="11">
        <v>0</v>
      </c>
      <c r="I97" s="9">
        <v>0</v>
      </c>
      <c r="J97" s="9">
        <v>0</v>
      </c>
      <c r="K97" s="12">
        <v>0</v>
      </c>
      <c r="L97" s="6"/>
      <c r="N97" s="2"/>
      <c r="O97" s="162"/>
    </row>
    <row r="98" spans="1:15" ht="26.25" x14ac:dyDescent="0.25">
      <c r="A98" s="25" t="s">
        <v>38</v>
      </c>
      <c r="B98" s="27" t="s">
        <v>7</v>
      </c>
      <c r="C98" s="28" t="s">
        <v>37</v>
      </c>
      <c r="D98" s="8">
        <v>79000</v>
      </c>
      <c r="E98" s="26">
        <f t="shared" si="27"/>
        <v>79000</v>
      </c>
      <c r="F98" s="361"/>
      <c r="G98" s="114">
        <f t="shared" si="28"/>
        <v>79000</v>
      </c>
      <c r="H98" s="11">
        <v>0</v>
      </c>
      <c r="I98" s="9">
        <v>0</v>
      </c>
      <c r="J98" s="9">
        <v>0</v>
      </c>
      <c r="K98" s="12">
        <v>0</v>
      </c>
      <c r="L98" s="6">
        <f t="shared" si="19"/>
        <v>0</v>
      </c>
      <c r="O98" s="162">
        <f t="shared" si="6"/>
        <v>0</v>
      </c>
    </row>
    <row r="99" spans="1:15" ht="15" x14ac:dyDescent="0.25">
      <c r="A99" s="25" t="s">
        <v>39</v>
      </c>
      <c r="B99" s="27" t="s">
        <v>7</v>
      </c>
      <c r="C99" s="28" t="s">
        <v>37</v>
      </c>
      <c r="D99" s="8">
        <v>138000</v>
      </c>
      <c r="E99" s="26">
        <f t="shared" si="27"/>
        <v>138000</v>
      </c>
      <c r="F99" s="361"/>
      <c r="G99" s="114">
        <f t="shared" si="28"/>
        <v>138000</v>
      </c>
      <c r="H99" s="11">
        <v>0</v>
      </c>
      <c r="I99" s="9">
        <v>0</v>
      </c>
      <c r="J99" s="9">
        <v>0</v>
      </c>
      <c r="K99" s="12">
        <v>0</v>
      </c>
      <c r="L99" s="6">
        <f t="shared" si="19"/>
        <v>0</v>
      </c>
      <c r="O99" s="162">
        <f t="shared" si="6"/>
        <v>0</v>
      </c>
    </row>
    <row r="100" spans="1:15" ht="15" x14ac:dyDescent="0.25">
      <c r="A100" s="25" t="s">
        <v>40</v>
      </c>
      <c r="B100" s="27" t="s">
        <v>7</v>
      </c>
      <c r="C100" s="28" t="s">
        <v>37</v>
      </c>
      <c r="D100" s="8">
        <v>133000</v>
      </c>
      <c r="E100" s="26">
        <f t="shared" si="27"/>
        <v>133000</v>
      </c>
      <c r="F100" s="361"/>
      <c r="G100" s="114">
        <f t="shared" si="28"/>
        <v>133000</v>
      </c>
      <c r="H100" s="11">
        <v>0</v>
      </c>
      <c r="I100" s="9">
        <v>0</v>
      </c>
      <c r="J100" s="9">
        <v>0</v>
      </c>
      <c r="K100" s="12">
        <v>0</v>
      </c>
      <c r="L100" s="6">
        <f t="shared" si="19"/>
        <v>0</v>
      </c>
      <c r="O100" s="162">
        <f t="shared" si="6"/>
        <v>0</v>
      </c>
    </row>
    <row r="101" spans="1:15" ht="29.25" customHeight="1" x14ac:dyDescent="0.25">
      <c r="A101" s="305" t="s">
        <v>41</v>
      </c>
      <c r="B101" s="306" t="s">
        <v>7</v>
      </c>
      <c r="C101" s="307" t="s">
        <v>37</v>
      </c>
      <c r="D101" s="308">
        <v>158000</v>
      </c>
      <c r="E101" s="309">
        <f t="shared" si="27"/>
        <v>158000</v>
      </c>
      <c r="F101" s="362"/>
      <c r="G101" s="310">
        <v>162000</v>
      </c>
      <c r="H101" s="311">
        <v>0</v>
      </c>
      <c r="I101" s="312">
        <v>0</v>
      </c>
      <c r="J101" s="312">
        <v>0</v>
      </c>
      <c r="K101" s="313">
        <v>0</v>
      </c>
      <c r="L101" s="6">
        <f t="shared" si="19"/>
        <v>0</v>
      </c>
      <c r="O101" s="162">
        <f t="shared" si="6"/>
        <v>-4000</v>
      </c>
    </row>
    <row r="102" spans="1:15" ht="29.25" customHeight="1" x14ac:dyDescent="0.25">
      <c r="A102" s="25" t="s">
        <v>340</v>
      </c>
      <c r="B102" s="27" t="s">
        <v>7</v>
      </c>
      <c r="C102" s="28" t="s">
        <v>37</v>
      </c>
      <c r="D102" s="8">
        <v>30000</v>
      </c>
      <c r="E102" s="26">
        <f t="shared" si="27"/>
        <v>30000</v>
      </c>
      <c r="F102" s="361"/>
      <c r="G102" s="114">
        <f t="shared" si="28"/>
        <v>30000</v>
      </c>
      <c r="H102" s="11">
        <v>0</v>
      </c>
      <c r="I102" s="9">
        <v>0</v>
      </c>
      <c r="J102" s="9">
        <v>0</v>
      </c>
      <c r="K102" s="12">
        <v>0</v>
      </c>
      <c r="L102" s="6"/>
      <c r="O102" s="162"/>
    </row>
    <row r="103" spans="1:15" ht="39" x14ac:dyDescent="0.25">
      <c r="A103" s="25" t="s">
        <v>248</v>
      </c>
      <c r="B103" s="27" t="s">
        <v>7</v>
      </c>
      <c r="C103" s="28" t="s">
        <v>37</v>
      </c>
      <c r="D103" s="8">
        <v>31000</v>
      </c>
      <c r="E103" s="8">
        <f t="shared" si="27"/>
        <v>31000</v>
      </c>
      <c r="F103" s="361"/>
      <c r="G103" s="114">
        <f t="shared" si="28"/>
        <v>31000</v>
      </c>
      <c r="H103" s="11">
        <v>0</v>
      </c>
      <c r="I103" s="9">
        <v>0</v>
      </c>
      <c r="J103" s="9">
        <v>0</v>
      </c>
      <c r="K103" s="12">
        <v>0</v>
      </c>
      <c r="L103" s="6">
        <f t="shared" si="19"/>
        <v>0</v>
      </c>
      <c r="O103" s="162">
        <f t="shared" si="6"/>
        <v>0</v>
      </c>
    </row>
    <row r="104" spans="1:15" ht="39" x14ac:dyDescent="0.25">
      <c r="A104" s="25" t="s">
        <v>260</v>
      </c>
      <c r="B104" s="27" t="s">
        <v>7</v>
      </c>
      <c r="C104" s="28" t="s">
        <v>37</v>
      </c>
      <c r="D104" s="8">
        <v>30000</v>
      </c>
      <c r="E104" s="8">
        <f t="shared" si="27"/>
        <v>30000</v>
      </c>
      <c r="F104" s="361"/>
      <c r="G104" s="114">
        <f t="shared" si="28"/>
        <v>30000</v>
      </c>
      <c r="H104" s="11">
        <v>0</v>
      </c>
      <c r="I104" s="9">
        <v>0</v>
      </c>
      <c r="J104" s="9">
        <v>0</v>
      </c>
      <c r="K104" s="12">
        <v>0</v>
      </c>
      <c r="L104" s="6"/>
      <c r="O104" s="162"/>
    </row>
    <row r="105" spans="1:15" ht="26.25" x14ac:dyDescent="0.25">
      <c r="A105" s="25" t="s">
        <v>392</v>
      </c>
      <c r="B105" s="27" t="s">
        <v>7</v>
      </c>
      <c r="C105" s="28" t="s">
        <v>37</v>
      </c>
      <c r="D105" s="8">
        <v>68000</v>
      </c>
      <c r="E105" s="8">
        <f t="shared" si="27"/>
        <v>68000</v>
      </c>
      <c r="F105" s="361"/>
      <c r="G105" s="114">
        <f t="shared" si="28"/>
        <v>68000</v>
      </c>
      <c r="H105" s="11">
        <v>0</v>
      </c>
      <c r="I105" s="9">
        <v>0</v>
      </c>
      <c r="J105" s="9">
        <v>0</v>
      </c>
      <c r="K105" s="12">
        <v>0</v>
      </c>
      <c r="L105" s="6"/>
      <c r="O105" s="162"/>
    </row>
    <row r="106" spans="1:15" ht="26.25" x14ac:dyDescent="0.25">
      <c r="A106" s="25" t="s">
        <v>391</v>
      </c>
      <c r="B106" s="27" t="s">
        <v>7</v>
      </c>
      <c r="C106" s="28" t="s">
        <v>37</v>
      </c>
      <c r="D106" s="9">
        <v>28900</v>
      </c>
      <c r="E106" s="8">
        <f t="shared" si="27"/>
        <v>28900</v>
      </c>
      <c r="F106" s="361"/>
      <c r="G106" s="114">
        <f t="shared" si="28"/>
        <v>28900</v>
      </c>
      <c r="H106" s="11">
        <v>0</v>
      </c>
      <c r="I106" s="9">
        <v>0</v>
      </c>
      <c r="J106" s="9">
        <v>0</v>
      </c>
      <c r="K106" s="12">
        <v>0</v>
      </c>
      <c r="L106" s="6">
        <f t="shared" si="19"/>
        <v>0</v>
      </c>
      <c r="O106" s="162">
        <f t="shared" si="6"/>
        <v>0</v>
      </c>
    </row>
    <row r="107" spans="1:15" ht="26.25" x14ac:dyDescent="0.25">
      <c r="A107" s="25" t="s">
        <v>390</v>
      </c>
      <c r="B107" s="27" t="s">
        <v>7</v>
      </c>
      <c r="C107" s="28" t="s">
        <v>37</v>
      </c>
      <c r="D107" s="9">
        <v>29400</v>
      </c>
      <c r="E107" s="8">
        <f t="shared" si="27"/>
        <v>29400</v>
      </c>
      <c r="F107" s="361"/>
      <c r="G107" s="114">
        <f t="shared" si="28"/>
        <v>29400</v>
      </c>
      <c r="H107" s="11">
        <v>0</v>
      </c>
      <c r="I107" s="9">
        <v>0</v>
      </c>
      <c r="J107" s="9">
        <v>0</v>
      </c>
      <c r="K107" s="12">
        <v>0</v>
      </c>
      <c r="L107" s="6">
        <f t="shared" si="19"/>
        <v>0</v>
      </c>
      <c r="O107" s="162">
        <f t="shared" si="6"/>
        <v>0</v>
      </c>
    </row>
    <row r="108" spans="1:15" ht="26.25" x14ac:dyDescent="0.25">
      <c r="A108" s="25" t="s">
        <v>389</v>
      </c>
      <c r="B108" s="27" t="s">
        <v>7</v>
      </c>
      <c r="C108" s="28" t="s">
        <v>37</v>
      </c>
      <c r="D108" s="9">
        <v>28900</v>
      </c>
      <c r="E108" s="8">
        <f t="shared" si="27"/>
        <v>28900</v>
      </c>
      <c r="F108" s="361"/>
      <c r="G108" s="114">
        <f t="shared" si="28"/>
        <v>28900</v>
      </c>
      <c r="H108" s="11">
        <v>0</v>
      </c>
      <c r="I108" s="9">
        <v>0</v>
      </c>
      <c r="J108" s="9">
        <v>0</v>
      </c>
      <c r="K108" s="12">
        <v>0</v>
      </c>
      <c r="L108" s="6">
        <f t="shared" si="19"/>
        <v>0</v>
      </c>
      <c r="O108" s="162">
        <f t="shared" si="6"/>
        <v>0</v>
      </c>
    </row>
    <row r="109" spans="1:15" ht="26.25" x14ac:dyDescent="0.25">
      <c r="A109" s="25" t="s">
        <v>388</v>
      </c>
      <c r="B109" s="27" t="s">
        <v>7</v>
      </c>
      <c r="C109" s="28" t="s">
        <v>37</v>
      </c>
      <c r="D109" s="9">
        <v>63560</v>
      </c>
      <c r="E109" s="8">
        <f t="shared" si="27"/>
        <v>63560</v>
      </c>
      <c r="F109" s="361"/>
      <c r="G109" s="114">
        <f t="shared" si="28"/>
        <v>63560</v>
      </c>
      <c r="H109" s="11">
        <v>0</v>
      </c>
      <c r="I109" s="9">
        <v>0</v>
      </c>
      <c r="J109" s="9">
        <v>0</v>
      </c>
      <c r="K109" s="12">
        <v>0</v>
      </c>
      <c r="L109" s="6">
        <f t="shared" si="19"/>
        <v>0</v>
      </c>
      <c r="O109" s="162">
        <f t="shared" ref="O109:O184" si="29">E109+H109-G109+I109+J109+K109</f>
        <v>0</v>
      </c>
    </row>
    <row r="110" spans="1:15" ht="26.25" x14ac:dyDescent="0.25">
      <c r="A110" s="25" t="s">
        <v>387</v>
      </c>
      <c r="B110" s="27" t="s">
        <v>7</v>
      </c>
      <c r="C110" s="28" t="s">
        <v>37</v>
      </c>
      <c r="D110" s="9">
        <v>29900</v>
      </c>
      <c r="E110" s="8">
        <f t="shared" si="27"/>
        <v>29900</v>
      </c>
      <c r="F110" s="361"/>
      <c r="G110" s="114">
        <f t="shared" si="28"/>
        <v>29900</v>
      </c>
      <c r="H110" s="11">
        <v>0</v>
      </c>
      <c r="I110" s="9">
        <v>0</v>
      </c>
      <c r="J110" s="9">
        <v>0</v>
      </c>
      <c r="K110" s="12">
        <v>0</v>
      </c>
      <c r="L110" s="6">
        <f t="shared" si="19"/>
        <v>0</v>
      </c>
      <c r="O110" s="162">
        <f t="shared" si="29"/>
        <v>0</v>
      </c>
    </row>
    <row r="111" spans="1:15" ht="26.25" x14ac:dyDescent="0.25">
      <c r="A111" s="25" t="s">
        <v>386</v>
      </c>
      <c r="B111" s="27" t="s">
        <v>7</v>
      </c>
      <c r="C111" s="28" t="s">
        <v>37</v>
      </c>
      <c r="D111" s="9">
        <v>33280</v>
      </c>
      <c r="E111" s="8">
        <f t="shared" si="27"/>
        <v>33280</v>
      </c>
      <c r="F111" s="361"/>
      <c r="G111" s="114">
        <f t="shared" si="28"/>
        <v>33280</v>
      </c>
      <c r="H111" s="11">
        <v>0</v>
      </c>
      <c r="I111" s="9">
        <v>0</v>
      </c>
      <c r="J111" s="9">
        <v>0</v>
      </c>
      <c r="K111" s="12">
        <v>0</v>
      </c>
      <c r="L111" s="6">
        <f t="shared" si="19"/>
        <v>0</v>
      </c>
      <c r="O111" s="162">
        <f t="shared" si="29"/>
        <v>0</v>
      </c>
    </row>
    <row r="112" spans="1:15" ht="26.25" x14ac:dyDescent="0.25">
      <c r="A112" s="25" t="s">
        <v>385</v>
      </c>
      <c r="B112" s="27" t="s">
        <v>7</v>
      </c>
      <c r="C112" s="28" t="s">
        <v>37</v>
      </c>
      <c r="D112" s="9">
        <v>24520</v>
      </c>
      <c r="E112" s="8">
        <f t="shared" si="27"/>
        <v>24520</v>
      </c>
      <c r="F112" s="361"/>
      <c r="G112" s="114">
        <f t="shared" si="28"/>
        <v>24520</v>
      </c>
      <c r="H112" s="11">
        <v>0</v>
      </c>
      <c r="I112" s="9">
        <v>0</v>
      </c>
      <c r="J112" s="9">
        <v>0</v>
      </c>
      <c r="K112" s="12">
        <v>0</v>
      </c>
      <c r="L112" s="6">
        <f t="shared" si="19"/>
        <v>0</v>
      </c>
      <c r="O112" s="162">
        <f t="shared" si="29"/>
        <v>0</v>
      </c>
    </row>
    <row r="113" spans="1:15" ht="26.25" x14ac:dyDescent="0.25">
      <c r="A113" s="287" t="s">
        <v>377</v>
      </c>
      <c r="B113" s="288" t="s">
        <v>7</v>
      </c>
      <c r="C113" s="289" t="s">
        <v>37</v>
      </c>
      <c r="D113" s="320">
        <v>29000</v>
      </c>
      <c r="E113" s="272">
        <f t="shared" si="27"/>
        <v>29000</v>
      </c>
      <c r="F113" s="363"/>
      <c r="G113" s="291">
        <f t="shared" si="28"/>
        <v>29000</v>
      </c>
      <c r="H113" s="292">
        <v>0</v>
      </c>
      <c r="I113" s="275">
        <v>0</v>
      </c>
      <c r="J113" s="275">
        <v>0</v>
      </c>
      <c r="K113" s="276">
        <v>0</v>
      </c>
      <c r="L113" s="6"/>
      <c r="O113" s="162"/>
    </row>
    <row r="114" spans="1:15" ht="26.25" x14ac:dyDescent="0.25">
      <c r="A114" s="287" t="s">
        <v>378</v>
      </c>
      <c r="B114" s="288" t="s">
        <v>7</v>
      </c>
      <c r="C114" s="289" t="s">
        <v>37</v>
      </c>
      <c r="D114" s="320">
        <v>20000</v>
      </c>
      <c r="E114" s="272">
        <f t="shared" si="27"/>
        <v>20000</v>
      </c>
      <c r="F114" s="363"/>
      <c r="G114" s="291">
        <f t="shared" si="28"/>
        <v>20000</v>
      </c>
      <c r="H114" s="292">
        <v>0</v>
      </c>
      <c r="I114" s="275">
        <v>0</v>
      </c>
      <c r="J114" s="275">
        <v>0</v>
      </c>
      <c r="K114" s="276">
        <v>0</v>
      </c>
      <c r="L114" s="6"/>
      <c r="O114" s="162"/>
    </row>
    <row r="115" spans="1:15" ht="26.25" x14ac:dyDescent="0.25">
      <c r="A115" s="287" t="s">
        <v>379</v>
      </c>
      <c r="B115" s="288" t="s">
        <v>7</v>
      </c>
      <c r="C115" s="289" t="s">
        <v>37</v>
      </c>
      <c r="D115" s="320">
        <v>31000</v>
      </c>
      <c r="E115" s="272">
        <f t="shared" si="27"/>
        <v>31000</v>
      </c>
      <c r="F115" s="363"/>
      <c r="G115" s="291">
        <f t="shared" si="28"/>
        <v>31000</v>
      </c>
      <c r="H115" s="292">
        <v>0</v>
      </c>
      <c r="I115" s="275">
        <v>0</v>
      </c>
      <c r="J115" s="275">
        <v>0</v>
      </c>
      <c r="K115" s="276">
        <v>0</v>
      </c>
      <c r="L115" s="6"/>
      <c r="O115" s="162"/>
    </row>
    <row r="116" spans="1:15" ht="26.25" x14ac:dyDescent="0.25">
      <c r="A116" s="287" t="s">
        <v>380</v>
      </c>
      <c r="B116" s="288" t="s">
        <v>7</v>
      </c>
      <c r="C116" s="289" t="s">
        <v>37</v>
      </c>
      <c r="D116" s="320">
        <v>40000</v>
      </c>
      <c r="E116" s="272">
        <f t="shared" si="27"/>
        <v>40000</v>
      </c>
      <c r="F116" s="363"/>
      <c r="G116" s="291">
        <f t="shared" si="28"/>
        <v>40000</v>
      </c>
      <c r="H116" s="292">
        <v>0</v>
      </c>
      <c r="I116" s="275">
        <v>0</v>
      </c>
      <c r="J116" s="275">
        <v>0</v>
      </c>
      <c r="K116" s="276">
        <v>0</v>
      </c>
      <c r="L116" s="6"/>
      <c r="O116" s="162"/>
    </row>
    <row r="117" spans="1:15" ht="26.25" x14ac:dyDescent="0.25">
      <c r="A117" s="287" t="s">
        <v>381</v>
      </c>
      <c r="B117" s="288" t="s">
        <v>7</v>
      </c>
      <c r="C117" s="289" t="s">
        <v>37</v>
      </c>
      <c r="D117" s="320">
        <v>26000</v>
      </c>
      <c r="E117" s="272">
        <f t="shared" si="27"/>
        <v>26000</v>
      </c>
      <c r="F117" s="363"/>
      <c r="G117" s="291">
        <f t="shared" si="28"/>
        <v>26000</v>
      </c>
      <c r="H117" s="292">
        <v>0</v>
      </c>
      <c r="I117" s="275">
        <v>0</v>
      </c>
      <c r="J117" s="275">
        <v>0</v>
      </c>
      <c r="K117" s="276">
        <v>0</v>
      </c>
      <c r="L117" s="6"/>
      <c r="O117" s="162"/>
    </row>
    <row r="118" spans="1:15" ht="26.25" x14ac:dyDescent="0.25">
      <c r="A118" s="287" t="s">
        <v>382</v>
      </c>
      <c r="B118" s="288" t="s">
        <v>7</v>
      </c>
      <c r="C118" s="289" t="s">
        <v>37</v>
      </c>
      <c r="D118" s="320">
        <v>24000</v>
      </c>
      <c r="E118" s="272">
        <f t="shared" si="27"/>
        <v>24000</v>
      </c>
      <c r="F118" s="363"/>
      <c r="G118" s="291">
        <f t="shared" si="28"/>
        <v>24000</v>
      </c>
      <c r="H118" s="292">
        <v>0</v>
      </c>
      <c r="I118" s="275">
        <v>0</v>
      </c>
      <c r="J118" s="275">
        <v>0</v>
      </c>
      <c r="K118" s="276">
        <v>0</v>
      </c>
      <c r="L118" s="6"/>
      <c r="O118" s="162"/>
    </row>
    <row r="119" spans="1:15" ht="26.25" x14ac:dyDescent="0.25">
      <c r="A119" s="287" t="s">
        <v>383</v>
      </c>
      <c r="B119" s="288" t="s">
        <v>7</v>
      </c>
      <c r="C119" s="289" t="s">
        <v>37</v>
      </c>
      <c r="D119" s="320">
        <v>31000</v>
      </c>
      <c r="E119" s="272">
        <f t="shared" si="27"/>
        <v>31000</v>
      </c>
      <c r="F119" s="363"/>
      <c r="G119" s="291">
        <f t="shared" si="28"/>
        <v>31000</v>
      </c>
      <c r="H119" s="292">
        <v>0</v>
      </c>
      <c r="I119" s="275">
        <v>0</v>
      </c>
      <c r="J119" s="275">
        <v>0</v>
      </c>
      <c r="K119" s="276">
        <v>0</v>
      </c>
      <c r="L119" s="6"/>
      <c r="O119" s="162"/>
    </row>
    <row r="120" spans="1:15" ht="26.25" x14ac:dyDescent="0.25">
      <c r="A120" s="25" t="s">
        <v>338</v>
      </c>
      <c r="B120" s="27" t="s">
        <v>7</v>
      </c>
      <c r="C120" s="28" t="s">
        <v>37</v>
      </c>
      <c r="D120" s="9">
        <v>1000</v>
      </c>
      <c r="E120" s="8">
        <f t="shared" si="27"/>
        <v>1000</v>
      </c>
      <c r="F120" s="361"/>
      <c r="G120" s="114">
        <f t="shared" si="28"/>
        <v>158000</v>
      </c>
      <c r="H120" s="11">
        <v>157000</v>
      </c>
      <c r="I120" s="9">
        <v>0</v>
      </c>
      <c r="J120" s="9">
        <v>0</v>
      </c>
      <c r="K120" s="12">
        <v>0</v>
      </c>
      <c r="L120" s="6">
        <f t="shared" si="19"/>
        <v>0</v>
      </c>
      <c r="O120" s="162"/>
    </row>
    <row r="121" spans="1:15" ht="26.25" x14ac:dyDescent="0.25">
      <c r="A121" s="25" t="s">
        <v>339</v>
      </c>
      <c r="B121" s="27" t="s">
        <v>7</v>
      </c>
      <c r="C121" s="28" t="s">
        <v>37</v>
      </c>
      <c r="D121" s="9">
        <v>1000</v>
      </c>
      <c r="E121" s="8">
        <f t="shared" si="27"/>
        <v>1000</v>
      </c>
      <c r="F121" s="361"/>
      <c r="G121" s="114">
        <f t="shared" si="28"/>
        <v>158000</v>
      </c>
      <c r="H121" s="11">
        <v>157000</v>
      </c>
      <c r="I121" s="9">
        <v>0</v>
      </c>
      <c r="J121" s="9">
        <v>0</v>
      </c>
      <c r="K121" s="12">
        <v>0</v>
      </c>
      <c r="L121" s="6">
        <f t="shared" si="19"/>
        <v>0</v>
      </c>
      <c r="O121" s="162"/>
    </row>
    <row r="122" spans="1:15" ht="26.25" x14ac:dyDescent="0.25">
      <c r="A122" s="25" t="s">
        <v>384</v>
      </c>
      <c r="B122" s="27" t="s">
        <v>7</v>
      </c>
      <c r="C122" s="28" t="s">
        <v>37</v>
      </c>
      <c r="D122" s="8">
        <v>160000</v>
      </c>
      <c r="E122" s="26">
        <f t="shared" si="27"/>
        <v>160000</v>
      </c>
      <c r="F122" s="361"/>
      <c r="G122" s="114">
        <f t="shared" si="28"/>
        <v>160000</v>
      </c>
      <c r="H122" s="11">
        <v>0</v>
      </c>
      <c r="I122" s="9">
        <v>0</v>
      </c>
      <c r="J122" s="9">
        <v>0</v>
      </c>
      <c r="K122" s="12">
        <v>0</v>
      </c>
      <c r="L122" s="6">
        <f t="shared" si="19"/>
        <v>0</v>
      </c>
      <c r="O122" s="162">
        <f t="shared" si="29"/>
        <v>0</v>
      </c>
    </row>
    <row r="123" spans="1:15" ht="15" x14ac:dyDescent="0.25">
      <c r="A123" s="25" t="s">
        <v>232</v>
      </c>
      <c r="B123" s="27" t="s">
        <v>7</v>
      </c>
      <c r="C123" s="28" t="s">
        <v>37</v>
      </c>
      <c r="D123" s="8">
        <v>1000</v>
      </c>
      <c r="E123" s="26">
        <f t="shared" si="27"/>
        <v>1000</v>
      </c>
      <c r="F123" s="361"/>
      <c r="G123" s="114">
        <f t="shared" si="28"/>
        <v>161000</v>
      </c>
      <c r="H123" s="11">
        <v>160000</v>
      </c>
      <c r="I123" s="9">
        <v>0</v>
      </c>
      <c r="J123" s="9">
        <v>0</v>
      </c>
      <c r="K123" s="12">
        <v>0</v>
      </c>
      <c r="L123" s="6">
        <f t="shared" si="19"/>
        <v>0</v>
      </c>
      <c r="O123" s="162"/>
    </row>
    <row r="124" spans="1:15" ht="15" x14ac:dyDescent="0.25">
      <c r="A124" s="25" t="s">
        <v>271</v>
      </c>
      <c r="B124" s="27" t="s">
        <v>7</v>
      </c>
      <c r="C124" s="28" t="s">
        <v>37</v>
      </c>
      <c r="D124" s="8">
        <v>300000</v>
      </c>
      <c r="E124" s="26">
        <f t="shared" si="27"/>
        <v>300000</v>
      </c>
      <c r="F124" s="361"/>
      <c r="G124" s="114">
        <f t="shared" si="28"/>
        <v>300000</v>
      </c>
      <c r="H124" s="11">
        <v>0</v>
      </c>
      <c r="I124" s="9">
        <v>0</v>
      </c>
      <c r="J124" s="9">
        <v>0</v>
      </c>
      <c r="K124" s="12">
        <v>0</v>
      </c>
      <c r="L124" s="6"/>
      <c r="O124" s="162"/>
    </row>
    <row r="125" spans="1:15" ht="15" x14ac:dyDescent="0.25">
      <c r="A125" s="25" t="s">
        <v>344</v>
      </c>
      <c r="B125" s="27" t="s">
        <v>7</v>
      </c>
      <c r="C125" s="28" t="s">
        <v>37</v>
      </c>
      <c r="D125" s="8">
        <v>160000</v>
      </c>
      <c r="E125" s="26">
        <f t="shared" si="27"/>
        <v>160000</v>
      </c>
      <c r="F125" s="361"/>
      <c r="G125" s="114">
        <f t="shared" si="28"/>
        <v>160000</v>
      </c>
      <c r="H125" s="11">
        <v>0</v>
      </c>
      <c r="I125" s="9">
        <v>0</v>
      </c>
      <c r="J125" s="9">
        <v>0</v>
      </c>
      <c r="K125" s="12">
        <v>0</v>
      </c>
      <c r="L125" s="6"/>
      <c r="O125" s="162"/>
    </row>
    <row r="126" spans="1:15" ht="15" x14ac:dyDescent="0.25">
      <c r="A126" s="25" t="s">
        <v>320</v>
      </c>
      <c r="B126" s="27" t="s">
        <v>7</v>
      </c>
      <c r="C126" s="28" t="s">
        <v>37</v>
      </c>
      <c r="D126" s="8">
        <v>160000</v>
      </c>
      <c r="E126" s="26">
        <f t="shared" si="27"/>
        <v>160000</v>
      </c>
      <c r="F126" s="361"/>
      <c r="G126" s="114">
        <f t="shared" si="28"/>
        <v>160000</v>
      </c>
      <c r="H126" s="11">
        <v>0</v>
      </c>
      <c r="I126" s="9">
        <v>0</v>
      </c>
      <c r="J126" s="9">
        <v>0</v>
      </c>
      <c r="K126" s="12">
        <v>0</v>
      </c>
      <c r="L126" s="6"/>
      <c r="O126" s="162"/>
    </row>
    <row r="127" spans="1:15" ht="26.25" x14ac:dyDescent="0.25">
      <c r="A127" s="25" t="s">
        <v>360</v>
      </c>
      <c r="B127" s="27" t="s">
        <v>7</v>
      </c>
      <c r="C127" s="28" t="s">
        <v>37</v>
      </c>
      <c r="D127" s="221">
        <v>152000</v>
      </c>
      <c r="E127" s="26">
        <f t="shared" si="27"/>
        <v>152000</v>
      </c>
      <c r="F127" s="361"/>
      <c r="G127" s="114">
        <f t="shared" si="28"/>
        <v>152000</v>
      </c>
      <c r="H127" s="11">
        <v>0</v>
      </c>
      <c r="I127" s="9">
        <v>0</v>
      </c>
      <c r="J127" s="9">
        <v>0</v>
      </c>
      <c r="K127" s="12">
        <v>0</v>
      </c>
      <c r="L127" s="6"/>
      <c r="O127" s="162"/>
    </row>
    <row r="128" spans="1:15" ht="26.25" x14ac:dyDescent="0.25">
      <c r="A128" s="25" t="s">
        <v>361</v>
      </c>
      <c r="B128" s="27" t="s">
        <v>7</v>
      </c>
      <c r="C128" s="28" t="s">
        <v>37</v>
      </c>
      <c r="D128" s="221">
        <v>152000</v>
      </c>
      <c r="E128" s="26">
        <f t="shared" si="27"/>
        <v>152000</v>
      </c>
      <c r="F128" s="361"/>
      <c r="G128" s="114">
        <f t="shared" si="28"/>
        <v>152000</v>
      </c>
      <c r="H128" s="11">
        <v>0</v>
      </c>
      <c r="I128" s="9">
        <v>0</v>
      </c>
      <c r="J128" s="9">
        <v>0</v>
      </c>
      <c r="K128" s="12">
        <v>0</v>
      </c>
      <c r="L128" s="6"/>
      <c r="O128" s="162"/>
    </row>
    <row r="129" spans="1:15" ht="26.25" x14ac:dyDescent="0.25">
      <c r="A129" s="25" t="s">
        <v>362</v>
      </c>
      <c r="B129" s="27" t="s">
        <v>7</v>
      </c>
      <c r="C129" s="28" t="s">
        <v>37</v>
      </c>
      <c r="D129" s="221">
        <v>152000</v>
      </c>
      <c r="E129" s="26">
        <f t="shared" si="27"/>
        <v>152000</v>
      </c>
      <c r="F129" s="361"/>
      <c r="G129" s="114">
        <f t="shared" si="28"/>
        <v>152000</v>
      </c>
      <c r="H129" s="11">
        <v>0</v>
      </c>
      <c r="I129" s="9">
        <v>0</v>
      </c>
      <c r="J129" s="9">
        <v>0</v>
      </c>
      <c r="K129" s="12">
        <v>0</v>
      </c>
      <c r="L129" s="6"/>
      <c r="O129" s="162"/>
    </row>
    <row r="130" spans="1:15" ht="26.25" x14ac:dyDescent="0.25">
      <c r="A130" s="25" t="s">
        <v>363</v>
      </c>
      <c r="B130" s="27" t="s">
        <v>7</v>
      </c>
      <c r="C130" s="28" t="s">
        <v>37</v>
      </c>
      <c r="D130" s="221">
        <v>152000</v>
      </c>
      <c r="E130" s="26">
        <f t="shared" si="27"/>
        <v>152000</v>
      </c>
      <c r="F130" s="361"/>
      <c r="G130" s="114">
        <f t="shared" si="28"/>
        <v>152000</v>
      </c>
      <c r="H130" s="11">
        <v>0</v>
      </c>
      <c r="I130" s="9">
        <v>0</v>
      </c>
      <c r="J130" s="9">
        <v>0</v>
      </c>
      <c r="K130" s="12">
        <v>0</v>
      </c>
      <c r="L130" s="6"/>
      <c r="O130" s="162"/>
    </row>
    <row r="131" spans="1:15" ht="26.25" x14ac:dyDescent="0.25">
      <c r="A131" s="25" t="s">
        <v>364</v>
      </c>
      <c r="B131" s="27" t="s">
        <v>7</v>
      </c>
      <c r="C131" s="28" t="s">
        <v>37</v>
      </c>
      <c r="D131" s="221">
        <v>75000</v>
      </c>
      <c r="E131" s="26">
        <f t="shared" si="27"/>
        <v>75000</v>
      </c>
      <c r="F131" s="361"/>
      <c r="G131" s="114">
        <f t="shared" si="28"/>
        <v>75000</v>
      </c>
      <c r="H131" s="11">
        <v>0</v>
      </c>
      <c r="I131" s="9">
        <v>0</v>
      </c>
      <c r="J131" s="9">
        <v>0</v>
      </c>
      <c r="K131" s="12">
        <v>0</v>
      </c>
      <c r="L131" s="6"/>
      <c r="O131" s="162"/>
    </row>
    <row r="132" spans="1:15" ht="39" x14ac:dyDescent="0.25">
      <c r="A132" s="25" t="s">
        <v>365</v>
      </c>
      <c r="B132" s="27" t="s">
        <v>7</v>
      </c>
      <c r="C132" s="28" t="s">
        <v>37</v>
      </c>
      <c r="D132" s="221">
        <v>150000</v>
      </c>
      <c r="E132" s="26">
        <f t="shared" si="27"/>
        <v>150000</v>
      </c>
      <c r="F132" s="361"/>
      <c r="G132" s="114">
        <f t="shared" si="28"/>
        <v>150000</v>
      </c>
      <c r="H132" s="11">
        <v>0</v>
      </c>
      <c r="I132" s="9">
        <v>0</v>
      </c>
      <c r="J132" s="9">
        <v>0</v>
      </c>
      <c r="K132" s="12">
        <v>0</v>
      </c>
      <c r="L132" s="6"/>
      <c r="O132" s="162"/>
    </row>
    <row r="133" spans="1:15" ht="26.25" x14ac:dyDescent="0.25">
      <c r="A133" s="25" t="s">
        <v>366</v>
      </c>
      <c r="B133" s="27" t="s">
        <v>7</v>
      </c>
      <c r="C133" s="28" t="s">
        <v>37</v>
      </c>
      <c r="D133" s="221">
        <v>100000</v>
      </c>
      <c r="E133" s="26">
        <f t="shared" si="27"/>
        <v>100000</v>
      </c>
      <c r="F133" s="361"/>
      <c r="G133" s="114">
        <f t="shared" si="28"/>
        <v>100000</v>
      </c>
      <c r="H133" s="11">
        <v>0</v>
      </c>
      <c r="I133" s="9">
        <v>0</v>
      </c>
      <c r="J133" s="9">
        <v>0</v>
      </c>
      <c r="K133" s="12">
        <v>0</v>
      </c>
      <c r="L133" s="6"/>
      <c r="O133" s="162"/>
    </row>
    <row r="134" spans="1:15" ht="25.5" x14ac:dyDescent="0.25">
      <c r="A134" s="59" t="s">
        <v>237</v>
      </c>
      <c r="B134" s="27" t="s">
        <v>7</v>
      </c>
      <c r="C134" s="28" t="s">
        <v>37</v>
      </c>
      <c r="D134" s="8">
        <v>33000</v>
      </c>
      <c r="E134" s="26">
        <f t="shared" si="27"/>
        <v>33000</v>
      </c>
      <c r="F134" s="361"/>
      <c r="G134" s="114">
        <f t="shared" si="28"/>
        <v>33000</v>
      </c>
      <c r="H134" s="222"/>
      <c r="I134" s="9">
        <v>0</v>
      </c>
      <c r="J134" s="9">
        <v>0</v>
      </c>
      <c r="K134" s="12">
        <v>0</v>
      </c>
      <c r="L134" s="6"/>
      <c r="O134" s="162"/>
    </row>
    <row r="135" spans="1:15" ht="26.25" x14ac:dyDescent="0.25">
      <c r="A135" s="25" t="s">
        <v>42</v>
      </c>
      <c r="B135" s="27" t="s">
        <v>7</v>
      </c>
      <c r="C135" s="28" t="s">
        <v>37</v>
      </c>
      <c r="D135" s="8">
        <v>0</v>
      </c>
      <c r="E135" s="26">
        <f t="shared" ref="E135" si="30">D135</f>
        <v>0</v>
      </c>
      <c r="F135" s="361"/>
      <c r="G135" s="114">
        <f t="shared" ref="G135" si="31">D135+H135+I135+J135+K135</f>
        <v>133000</v>
      </c>
      <c r="H135" s="11">
        <v>133000</v>
      </c>
      <c r="I135" s="9">
        <v>0</v>
      </c>
      <c r="J135" s="9">
        <v>0</v>
      </c>
      <c r="K135" s="12">
        <v>0</v>
      </c>
      <c r="L135" s="6"/>
      <c r="O135" s="162"/>
    </row>
    <row r="136" spans="1:15" ht="15" x14ac:dyDescent="0.25">
      <c r="A136" s="25" t="s">
        <v>43</v>
      </c>
      <c r="B136" s="27" t="s">
        <v>7</v>
      </c>
      <c r="C136" s="28" t="s">
        <v>37</v>
      </c>
      <c r="D136" s="8">
        <v>0</v>
      </c>
      <c r="E136" s="26">
        <f t="shared" si="27"/>
        <v>0</v>
      </c>
      <c r="F136" s="361"/>
      <c r="G136" s="114">
        <f t="shared" si="28"/>
        <v>160000</v>
      </c>
      <c r="H136" s="11">
        <v>160000</v>
      </c>
      <c r="I136" s="9">
        <v>0</v>
      </c>
      <c r="J136" s="9">
        <v>0</v>
      </c>
      <c r="K136" s="12">
        <v>0</v>
      </c>
      <c r="L136" s="6">
        <f t="shared" si="19"/>
        <v>0</v>
      </c>
      <c r="O136" s="162">
        <f t="shared" si="29"/>
        <v>0</v>
      </c>
    </row>
    <row r="137" spans="1:15" ht="16.5" customHeight="1" x14ac:dyDescent="0.25">
      <c r="A137" s="25" t="s">
        <v>44</v>
      </c>
      <c r="B137" s="27" t="s">
        <v>7</v>
      </c>
      <c r="C137" s="28" t="s">
        <v>37</v>
      </c>
      <c r="D137" s="8">
        <v>0</v>
      </c>
      <c r="E137" s="26">
        <f t="shared" si="27"/>
        <v>0</v>
      </c>
      <c r="F137" s="361"/>
      <c r="G137" s="114">
        <f t="shared" si="28"/>
        <v>160000</v>
      </c>
      <c r="H137" s="11">
        <v>160000</v>
      </c>
      <c r="I137" s="9">
        <v>0</v>
      </c>
      <c r="J137" s="9">
        <v>0</v>
      </c>
      <c r="K137" s="12">
        <v>0</v>
      </c>
      <c r="L137" s="6">
        <f t="shared" si="19"/>
        <v>0</v>
      </c>
      <c r="O137" s="162">
        <f t="shared" si="29"/>
        <v>0</v>
      </c>
    </row>
    <row r="138" spans="1:15" ht="39" x14ac:dyDescent="0.25">
      <c r="A138" s="287" t="s">
        <v>45</v>
      </c>
      <c r="B138" s="288" t="s">
        <v>7</v>
      </c>
      <c r="C138" s="289" t="s">
        <v>37</v>
      </c>
      <c r="D138" s="272">
        <v>378000</v>
      </c>
      <c r="E138" s="290">
        <v>78000</v>
      </c>
      <c r="F138" s="363">
        <v>300000</v>
      </c>
      <c r="G138" s="291">
        <f t="shared" si="28"/>
        <v>378000</v>
      </c>
      <c r="H138" s="292">
        <v>0</v>
      </c>
      <c r="I138" s="275">
        <v>0</v>
      </c>
      <c r="J138" s="275">
        <v>0</v>
      </c>
      <c r="K138" s="276">
        <v>0</v>
      </c>
      <c r="L138" s="6">
        <f t="shared" si="19"/>
        <v>300000</v>
      </c>
      <c r="O138" s="162">
        <f>E138+H138-G138+I138+J138+K138</f>
        <v>-300000</v>
      </c>
    </row>
    <row r="139" spans="1:15" ht="15" x14ac:dyDescent="0.25">
      <c r="A139" s="287" t="s">
        <v>46</v>
      </c>
      <c r="B139" s="288" t="s">
        <v>7</v>
      </c>
      <c r="C139" s="289" t="s">
        <v>37</v>
      </c>
      <c r="D139" s="272">
        <v>549000</v>
      </c>
      <c r="E139" s="290">
        <v>49000</v>
      </c>
      <c r="F139" s="363">
        <v>500000</v>
      </c>
      <c r="G139" s="291">
        <f t="shared" si="28"/>
        <v>549000</v>
      </c>
      <c r="H139" s="292">
        <v>0</v>
      </c>
      <c r="I139" s="275">
        <v>0</v>
      </c>
      <c r="J139" s="275">
        <v>0</v>
      </c>
      <c r="K139" s="276">
        <v>0</v>
      </c>
      <c r="L139" s="6">
        <f t="shared" si="19"/>
        <v>500000</v>
      </c>
      <c r="O139" s="162"/>
    </row>
    <row r="140" spans="1:15" ht="40.5" customHeight="1" x14ac:dyDescent="0.25">
      <c r="A140" s="25" t="s">
        <v>238</v>
      </c>
      <c r="B140" s="27" t="s">
        <v>7</v>
      </c>
      <c r="C140" s="28" t="s">
        <v>37</v>
      </c>
      <c r="D140" s="8">
        <v>8000</v>
      </c>
      <c r="E140" s="26">
        <f t="shared" si="27"/>
        <v>8000</v>
      </c>
      <c r="F140" s="361"/>
      <c r="G140" s="114">
        <f t="shared" si="28"/>
        <v>8000</v>
      </c>
      <c r="H140" s="11">
        <v>0</v>
      </c>
      <c r="I140" s="9">
        <v>0</v>
      </c>
      <c r="J140" s="9">
        <v>0</v>
      </c>
      <c r="K140" s="12">
        <v>0</v>
      </c>
      <c r="L140" s="6">
        <f t="shared" si="19"/>
        <v>0</v>
      </c>
      <c r="O140" s="162"/>
    </row>
    <row r="141" spans="1:15" ht="40.5" customHeight="1" x14ac:dyDescent="0.25">
      <c r="A141" s="25" t="s">
        <v>239</v>
      </c>
      <c r="B141" s="27" t="s">
        <v>7</v>
      </c>
      <c r="C141" s="28" t="s">
        <v>37</v>
      </c>
      <c r="D141" s="8">
        <v>10000</v>
      </c>
      <c r="E141" s="26">
        <f t="shared" si="27"/>
        <v>10000</v>
      </c>
      <c r="F141" s="361"/>
      <c r="G141" s="114">
        <f t="shared" si="28"/>
        <v>10000</v>
      </c>
      <c r="H141" s="11"/>
      <c r="I141" s="9">
        <v>0</v>
      </c>
      <c r="J141" s="9">
        <v>0</v>
      </c>
      <c r="K141" s="12">
        <v>0</v>
      </c>
      <c r="L141" s="6">
        <f t="shared" si="19"/>
        <v>0</v>
      </c>
      <c r="O141" s="162"/>
    </row>
    <row r="142" spans="1:15" ht="40.5" customHeight="1" x14ac:dyDescent="0.25">
      <c r="A142" s="25" t="s">
        <v>48</v>
      </c>
      <c r="B142" s="27" t="s">
        <v>7</v>
      </c>
      <c r="C142" s="28" t="s">
        <v>37</v>
      </c>
      <c r="D142" s="8">
        <v>2500</v>
      </c>
      <c r="E142" s="26">
        <f t="shared" si="27"/>
        <v>2500</v>
      </c>
      <c r="F142" s="361"/>
      <c r="G142" s="114">
        <f t="shared" si="28"/>
        <v>2500</v>
      </c>
      <c r="H142" s="11">
        <v>0</v>
      </c>
      <c r="I142" s="9">
        <v>0</v>
      </c>
      <c r="J142" s="9">
        <v>0</v>
      </c>
      <c r="K142" s="12">
        <v>0</v>
      </c>
      <c r="L142" s="6"/>
      <c r="O142" s="162"/>
    </row>
    <row r="143" spans="1:15" ht="56.25" customHeight="1" x14ac:dyDescent="0.25">
      <c r="A143" s="25" t="s">
        <v>47</v>
      </c>
      <c r="B143" s="27" t="s">
        <v>7</v>
      </c>
      <c r="C143" s="28" t="s">
        <v>37</v>
      </c>
      <c r="D143" s="8">
        <v>2500</v>
      </c>
      <c r="E143" s="26">
        <f t="shared" si="27"/>
        <v>2500</v>
      </c>
      <c r="F143" s="361"/>
      <c r="G143" s="114">
        <f t="shared" si="28"/>
        <v>2500</v>
      </c>
      <c r="H143" s="11">
        <v>0</v>
      </c>
      <c r="I143" s="9">
        <v>0</v>
      </c>
      <c r="J143" s="9">
        <v>0</v>
      </c>
      <c r="K143" s="12">
        <v>0</v>
      </c>
      <c r="L143" s="6"/>
      <c r="O143" s="162"/>
    </row>
    <row r="144" spans="1:15" ht="15" x14ac:dyDescent="0.25">
      <c r="A144" s="25" t="s">
        <v>245</v>
      </c>
      <c r="B144" s="27" t="s">
        <v>7</v>
      </c>
      <c r="C144" s="28" t="s">
        <v>37</v>
      </c>
      <c r="D144" s="8">
        <v>170000</v>
      </c>
      <c r="E144" s="26">
        <f t="shared" si="27"/>
        <v>170000</v>
      </c>
      <c r="F144" s="361"/>
      <c r="G144" s="114">
        <f t="shared" si="28"/>
        <v>170000</v>
      </c>
      <c r="H144" s="11">
        <v>0</v>
      </c>
      <c r="I144" s="9">
        <v>0</v>
      </c>
      <c r="J144" s="9">
        <v>0</v>
      </c>
      <c r="K144" s="12">
        <v>0</v>
      </c>
      <c r="L144" s="6"/>
      <c r="O144" s="162"/>
    </row>
    <row r="145" spans="1:15" ht="39" x14ac:dyDescent="0.25">
      <c r="A145" s="25" t="s">
        <v>300</v>
      </c>
      <c r="B145" s="27" t="s">
        <v>7</v>
      </c>
      <c r="C145" s="28" t="s">
        <v>37</v>
      </c>
      <c r="D145" s="8">
        <v>625000</v>
      </c>
      <c r="E145" s="26">
        <f t="shared" si="27"/>
        <v>625000</v>
      </c>
      <c r="F145" s="361"/>
      <c r="G145" s="114">
        <f t="shared" si="28"/>
        <v>625000</v>
      </c>
      <c r="H145" s="11"/>
      <c r="I145" s="9">
        <v>0</v>
      </c>
      <c r="J145" s="9">
        <v>0</v>
      </c>
      <c r="K145" s="12">
        <v>0</v>
      </c>
      <c r="L145" s="6"/>
      <c r="O145" s="162"/>
    </row>
    <row r="146" spans="1:15" ht="26.25" x14ac:dyDescent="0.25">
      <c r="A146" s="217" t="s">
        <v>240</v>
      </c>
      <c r="B146" s="27" t="s">
        <v>7</v>
      </c>
      <c r="C146" s="28" t="s">
        <v>37</v>
      </c>
      <c r="D146" s="8">
        <v>287000</v>
      </c>
      <c r="E146" s="26">
        <f t="shared" si="27"/>
        <v>287000</v>
      </c>
      <c r="F146" s="361"/>
      <c r="G146" s="114">
        <f t="shared" si="28"/>
        <v>287000</v>
      </c>
      <c r="H146" s="11"/>
      <c r="I146" s="9">
        <v>0</v>
      </c>
      <c r="J146" s="9">
        <v>0</v>
      </c>
      <c r="K146" s="12">
        <v>0</v>
      </c>
      <c r="L146" s="6"/>
      <c r="O146" s="162"/>
    </row>
    <row r="147" spans="1:15" ht="26.25" x14ac:dyDescent="0.25">
      <c r="A147" s="25" t="s">
        <v>49</v>
      </c>
      <c r="B147" s="27" t="s">
        <v>7</v>
      </c>
      <c r="C147" s="28" t="s">
        <v>37</v>
      </c>
      <c r="D147" s="8">
        <v>40000</v>
      </c>
      <c r="E147" s="26">
        <f t="shared" si="27"/>
        <v>40000</v>
      </c>
      <c r="F147" s="361"/>
      <c r="G147" s="114">
        <f t="shared" si="28"/>
        <v>40000</v>
      </c>
      <c r="H147" s="11">
        <v>0</v>
      </c>
      <c r="I147" s="9">
        <v>0</v>
      </c>
      <c r="J147" s="9">
        <v>0</v>
      </c>
      <c r="K147" s="12">
        <v>0</v>
      </c>
      <c r="L147" s="6">
        <f t="shared" si="19"/>
        <v>0</v>
      </c>
      <c r="O147" s="162">
        <f t="shared" si="29"/>
        <v>0</v>
      </c>
    </row>
    <row r="148" spans="1:15" ht="26.25" x14ac:dyDescent="0.25">
      <c r="A148" s="342" t="s">
        <v>396</v>
      </c>
      <c r="B148" s="288" t="s">
        <v>7</v>
      </c>
      <c r="C148" s="289" t="s">
        <v>37</v>
      </c>
      <c r="D148" s="343">
        <v>120000</v>
      </c>
      <c r="E148" s="290">
        <f t="shared" si="27"/>
        <v>120000</v>
      </c>
      <c r="F148" s="363"/>
      <c r="G148" s="291">
        <f t="shared" si="28"/>
        <v>120000</v>
      </c>
      <c r="H148" s="344">
        <v>0</v>
      </c>
      <c r="I148" s="317">
        <v>0</v>
      </c>
      <c r="J148" s="317">
        <v>0</v>
      </c>
      <c r="K148" s="318">
        <v>0</v>
      </c>
      <c r="L148" s="6"/>
      <c r="O148" s="162"/>
    </row>
    <row r="149" spans="1:15" ht="15.75" thickBot="1" x14ac:dyDescent="0.3">
      <c r="A149" s="223" t="s">
        <v>247</v>
      </c>
      <c r="B149" s="224" t="s">
        <v>7</v>
      </c>
      <c r="C149" s="225" t="s">
        <v>37</v>
      </c>
      <c r="D149" s="226">
        <v>8100000</v>
      </c>
      <c r="E149" s="227">
        <f t="shared" ref="E149" si="32">D149</f>
        <v>8100000</v>
      </c>
      <c r="F149" s="364"/>
      <c r="G149" s="228">
        <f t="shared" ref="G149" si="33">D149+H149+I149+J149+K149</f>
        <v>8100000</v>
      </c>
      <c r="H149" s="229">
        <v>0</v>
      </c>
      <c r="I149" s="230">
        <v>0</v>
      </c>
      <c r="J149" s="230">
        <v>0</v>
      </c>
      <c r="K149" s="231">
        <v>0</v>
      </c>
      <c r="L149" s="6"/>
      <c r="O149" s="162"/>
    </row>
    <row r="150" spans="1:15" ht="20.100000000000001" customHeight="1" thickBot="1" x14ac:dyDescent="0.3">
      <c r="A150" s="504" t="s">
        <v>50</v>
      </c>
      <c r="B150" s="505"/>
      <c r="C150" s="506"/>
      <c r="D150" s="142">
        <f t="shared" ref="D150:K150" si="34">SUM(D96:D149)</f>
        <v>13212060</v>
      </c>
      <c r="E150" s="142">
        <f t="shared" si="34"/>
        <v>12412060</v>
      </c>
      <c r="F150" s="142">
        <f t="shared" si="34"/>
        <v>800000</v>
      </c>
      <c r="G150" s="142">
        <f t="shared" si="34"/>
        <v>14143060</v>
      </c>
      <c r="H150" s="143">
        <f t="shared" si="34"/>
        <v>927000</v>
      </c>
      <c r="I150" s="33">
        <f t="shared" si="34"/>
        <v>0</v>
      </c>
      <c r="J150" s="33">
        <f t="shared" si="34"/>
        <v>0</v>
      </c>
      <c r="K150" s="34">
        <f t="shared" si="34"/>
        <v>0</v>
      </c>
      <c r="L150" s="6">
        <f t="shared" ref="L150:L194" si="35">D150-E150</f>
        <v>800000</v>
      </c>
      <c r="O150" s="162">
        <f t="shared" si="29"/>
        <v>-804000</v>
      </c>
    </row>
    <row r="151" spans="1:15" ht="30" customHeight="1" thickBot="1" x14ac:dyDescent="0.3">
      <c r="A151" s="507" t="s">
        <v>51</v>
      </c>
      <c r="B151" s="508"/>
      <c r="C151" s="508"/>
      <c r="D151" s="508"/>
      <c r="E151" s="508"/>
      <c r="F151" s="508"/>
      <c r="G151" s="508"/>
      <c r="H151" s="508"/>
      <c r="I151" s="508"/>
      <c r="J151" s="508"/>
      <c r="K151" s="509"/>
      <c r="L151" s="6">
        <f t="shared" si="35"/>
        <v>0</v>
      </c>
      <c r="O151" s="162">
        <f t="shared" si="29"/>
        <v>0</v>
      </c>
    </row>
    <row r="152" spans="1:15" ht="26.25" x14ac:dyDescent="0.25">
      <c r="A152" s="232" t="s">
        <v>52</v>
      </c>
      <c r="B152" s="233" t="s">
        <v>7</v>
      </c>
      <c r="C152" s="234" t="s">
        <v>53</v>
      </c>
      <c r="D152" s="192">
        <v>500000</v>
      </c>
      <c r="E152" s="235">
        <f>D152</f>
        <v>500000</v>
      </c>
      <c r="F152" s="365"/>
      <c r="G152" s="194">
        <f>D152+H152+I152+J152+K152</f>
        <v>1815422</v>
      </c>
      <c r="H152" s="189">
        <v>1315422</v>
      </c>
      <c r="I152" s="193">
        <v>0</v>
      </c>
      <c r="J152" s="193">
        <v>0</v>
      </c>
      <c r="K152" s="196">
        <v>0</v>
      </c>
      <c r="L152" s="6">
        <f t="shared" si="35"/>
        <v>0</v>
      </c>
      <c r="O152" s="162">
        <f t="shared" si="29"/>
        <v>0</v>
      </c>
    </row>
    <row r="153" spans="1:15" ht="51.75" x14ac:dyDescent="0.25">
      <c r="A153" s="123" t="s">
        <v>54</v>
      </c>
      <c r="B153" s="236" t="s">
        <v>7</v>
      </c>
      <c r="C153" s="237" t="s">
        <v>53</v>
      </c>
      <c r="D153" s="8">
        <v>237000</v>
      </c>
      <c r="E153" s="8">
        <f>D153</f>
        <v>237000</v>
      </c>
      <c r="F153" s="366"/>
      <c r="G153" s="10">
        <f t="shared" ref="G153:G200" si="36">D153+H153+I153+J153+K153</f>
        <v>237000</v>
      </c>
      <c r="H153" s="7">
        <v>0</v>
      </c>
      <c r="I153" s="9">
        <v>0</v>
      </c>
      <c r="J153" s="9">
        <v>0</v>
      </c>
      <c r="K153" s="12">
        <v>0</v>
      </c>
      <c r="L153" s="6">
        <f t="shared" si="35"/>
        <v>0</v>
      </c>
      <c r="O153" s="162">
        <f t="shared" si="29"/>
        <v>0</v>
      </c>
    </row>
    <row r="154" spans="1:15" ht="39" x14ac:dyDescent="0.25">
      <c r="A154" s="163" t="s">
        <v>55</v>
      </c>
      <c r="B154" s="236" t="s">
        <v>7</v>
      </c>
      <c r="C154" s="237" t="s">
        <v>53</v>
      </c>
      <c r="D154" s="9">
        <v>1000</v>
      </c>
      <c r="E154" s="8">
        <f t="shared" ref="E154:E200" si="37">D154</f>
        <v>1000</v>
      </c>
      <c r="F154" s="366"/>
      <c r="G154" s="10">
        <f t="shared" si="36"/>
        <v>1490000</v>
      </c>
      <c r="H154" s="7">
        <v>1489000</v>
      </c>
      <c r="I154" s="9">
        <v>0</v>
      </c>
      <c r="J154" s="9">
        <v>0</v>
      </c>
      <c r="K154" s="12">
        <v>0</v>
      </c>
      <c r="L154" s="6">
        <f t="shared" si="35"/>
        <v>0</v>
      </c>
      <c r="O154" s="162">
        <f t="shared" si="29"/>
        <v>0</v>
      </c>
    </row>
    <row r="155" spans="1:15" ht="15" x14ac:dyDescent="0.25">
      <c r="A155" s="284" t="s">
        <v>56</v>
      </c>
      <c r="B155" s="285" t="s">
        <v>7</v>
      </c>
      <c r="C155" s="286" t="s">
        <v>53</v>
      </c>
      <c r="D155" s="272">
        <v>2700000</v>
      </c>
      <c r="E155" s="272">
        <v>0</v>
      </c>
      <c r="F155" s="367">
        <v>2700000</v>
      </c>
      <c r="G155" s="273">
        <f t="shared" si="36"/>
        <v>7527000</v>
      </c>
      <c r="H155" s="274">
        <v>4827000</v>
      </c>
      <c r="I155" s="275">
        <v>0</v>
      </c>
      <c r="J155" s="275">
        <v>0</v>
      </c>
      <c r="K155" s="276">
        <v>0</v>
      </c>
      <c r="L155" s="6">
        <f t="shared" si="35"/>
        <v>2700000</v>
      </c>
      <c r="O155" s="162">
        <f t="shared" si="29"/>
        <v>-2700000</v>
      </c>
    </row>
    <row r="156" spans="1:15" ht="15" x14ac:dyDescent="0.25">
      <c r="A156" s="238" t="s">
        <v>331</v>
      </c>
      <c r="B156" s="236" t="s">
        <v>7</v>
      </c>
      <c r="C156" s="237" t="s">
        <v>53</v>
      </c>
      <c r="D156" s="8">
        <v>100</v>
      </c>
      <c r="E156" s="8">
        <f t="shared" si="37"/>
        <v>100</v>
      </c>
      <c r="F156" s="366"/>
      <c r="G156" s="10">
        <f t="shared" si="36"/>
        <v>1033514</v>
      </c>
      <c r="H156" s="7">
        <v>1033414</v>
      </c>
      <c r="I156" s="9">
        <v>0</v>
      </c>
      <c r="J156" s="9">
        <v>0</v>
      </c>
      <c r="K156" s="12">
        <v>0</v>
      </c>
      <c r="L156" s="6">
        <f t="shared" si="35"/>
        <v>0</v>
      </c>
      <c r="O156" s="162">
        <f t="shared" si="29"/>
        <v>0</v>
      </c>
    </row>
    <row r="157" spans="1:15" ht="26.25" x14ac:dyDescent="0.25">
      <c r="A157" s="280" t="s">
        <v>57</v>
      </c>
      <c r="B157" s="270" t="s">
        <v>7</v>
      </c>
      <c r="C157" s="270" t="s">
        <v>53</v>
      </c>
      <c r="D157" s="384">
        <v>103781446.78</v>
      </c>
      <c r="E157" s="384">
        <v>81345000</v>
      </c>
      <c r="F157" s="385">
        <v>22436447</v>
      </c>
      <c r="G157" s="273">
        <f t="shared" si="36"/>
        <v>169942500</v>
      </c>
      <c r="H157" s="386">
        <v>66161053.219999999</v>
      </c>
      <c r="I157" s="281">
        <v>0</v>
      </c>
      <c r="J157" s="281">
        <v>0</v>
      </c>
      <c r="K157" s="282">
        <v>0</v>
      </c>
      <c r="L157" s="6">
        <f t="shared" si="35"/>
        <v>22436446.780000001</v>
      </c>
      <c r="O157" s="162">
        <f t="shared" si="29"/>
        <v>-22436446.780000001</v>
      </c>
    </row>
    <row r="158" spans="1:15" ht="15" x14ac:dyDescent="0.25">
      <c r="A158" s="240" t="s">
        <v>278</v>
      </c>
      <c r="B158" s="35" t="s">
        <v>7</v>
      </c>
      <c r="C158" s="35" t="s">
        <v>53</v>
      </c>
      <c r="D158" s="8">
        <v>1000</v>
      </c>
      <c r="E158" s="8">
        <f t="shared" si="37"/>
        <v>1000</v>
      </c>
      <c r="F158" s="366"/>
      <c r="G158" s="10">
        <f t="shared" si="36"/>
        <v>945000</v>
      </c>
      <c r="H158" s="7">
        <v>944000</v>
      </c>
      <c r="I158" s="9">
        <v>0</v>
      </c>
      <c r="J158" s="9">
        <v>0</v>
      </c>
      <c r="K158" s="12">
        <v>0</v>
      </c>
      <c r="L158" s="6">
        <f t="shared" si="35"/>
        <v>0</v>
      </c>
      <c r="O158" s="162">
        <f t="shared" si="29"/>
        <v>0</v>
      </c>
    </row>
    <row r="159" spans="1:15" ht="26.25" x14ac:dyDescent="0.25">
      <c r="A159" s="240" t="s">
        <v>280</v>
      </c>
      <c r="B159" s="35" t="s">
        <v>7</v>
      </c>
      <c r="C159" s="35" t="s">
        <v>53</v>
      </c>
      <c r="D159" s="8">
        <v>1000</v>
      </c>
      <c r="E159" s="8">
        <f t="shared" si="37"/>
        <v>1000</v>
      </c>
      <c r="F159" s="366"/>
      <c r="G159" s="10">
        <f t="shared" si="36"/>
        <v>6000</v>
      </c>
      <c r="H159" s="7">
        <v>5000</v>
      </c>
      <c r="I159" s="9">
        <v>0</v>
      </c>
      <c r="J159" s="9">
        <v>0</v>
      </c>
      <c r="K159" s="12">
        <v>0</v>
      </c>
      <c r="L159" s="6"/>
      <c r="O159" s="162"/>
    </row>
    <row r="160" spans="1:15" ht="26.25" x14ac:dyDescent="0.25">
      <c r="A160" s="240" t="s">
        <v>279</v>
      </c>
      <c r="B160" s="35" t="s">
        <v>7</v>
      </c>
      <c r="C160" s="35" t="s">
        <v>53</v>
      </c>
      <c r="D160" s="8">
        <v>1000</v>
      </c>
      <c r="E160" s="8">
        <f t="shared" si="37"/>
        <v>1000</v>
      </c>
      <c r="F160" s="366"/>
      <c r="G160" s="10">
        <f t="shared" si="36"/>
        <v>24000</v>
      </c>
      <c r="H160" s="7">
        <v>23000</v>
      </c>
      <c r="I160" s="9">
        <v>0</v>
      </c>
      <c r="J160" s="9">
        <v>0</v>
      </c>
      <c r="K160" s="12">
        <v>0</v>
      </c>
      <c r="L160" s="6"/>
      <c r="O160" s="162"/>
    </row>
    <row r="161" spans="1:15" ht="26.25" x14ac:dyDescent="0.25">
      <c r="A161" s="240" t="s">
        <v>306</v>
      </c>
      <c r="B161" s="35" t="s">
        <v>7</v>
      </c>
      <c r="C161" s="35" t="s">
        <v>53</v>
      </c>
      <c r="D161" s="8">
        <v>1000</v>
      </c>
      <c r="E161" s="8">
        <f t="shared" si="37"/>
        <v>1000</v>
      </c>
      <c r="F161" s="366"/>
      <c r="G161" s="10">
        <f t="shared" si="36"/>
        <v>4975000</v>
      </c>
      <c r="H161" s="7">
        <v>4974000</v>
      </c>
      <c r="I161" s="9">
        <v>0</v>
      </c>
      <c r="J161" s="9">
        <v>0</v>
      </c>
      <c r="K161" s="12">
        <v>0</v>
      </c>
      <c r="L161" s="6"/>
      <c r="O161" s="162">
        <f t="shared" si="29"/>
        <v>0</v>
      </c>
    </row>
    <row r="162" spans="1:15" ht="39" x14ac:dyDescent="0.25">
      <c r="A162" s="240" t="s">
        <v>307</v>
      </c>
      <c r="B162" s="35" t="s">
        <v>7</v>
      </c>
      <c r="C162" s="35" t="s">
        <v>53</v>
      </c>
      <c r="D162" s="8">
        <v>1000</v>
      </c>
      <c r="E162" s="8">
        <f t="shared" si="37"/>
        <v>1000</v>
      </c>
      <c r="F162" s="366"/>
      <c r="G162" s="10">
        <f t="shared" si="36"/>
        <v>28000</v>
      </c>
      <c r="H162" s="7">
        <v>27000</v>
      </c>
      <c r="I162" s="9">
        <v>0</v>
      </c>
      <c r="J162" s="9">
        <v>0</v>
      </c>
      <c r="K162" s="12">
        <v>0</v>
      </c>
      <c r="L162" s="6"/>
      <c r="O162" s="162"/>
    </row>
    <row r="163" spans="1:15" ht="39" x14ac:dyDescent="0.25">
      <c r="A163" s="240" t="s">
        <v>308</v>
      </c>
      <c r="B163" s="35" t="s">
        <v>7</v>
      </c>
      <c r="C163" s="35" t="s">
        <v>53</v>
      </c>
      <c r="D163" s="8">
        <v>1000</v>
      </c>
      <c r="E163" s="8">
        <f t="shared" si="37"/>
        <v>1000</v>
      </c>
      <c r="F163" s="366"/>
      <c r="G163" s="10">
        <f t="shared" si="36"/>
        <v>111000</v>
      </c>
      <c r="H163" s="7">
        <v>110000</v>
      </c>
      <c r="I163" s="9">
        <v>0</v>
      </c>
      <c r="J163" s="9">
        <v>0</v>
      </c>
      <c r="K163" s="12">
        <v>0</v>
      </c>
      <c r="L163" s="6"/>
      <c r="O163" s="162"/>
    </row>
    <row r="164" spans="1:15" ht="15" x14ac:dyDescent="0.25">
      <c r="A164" s="123" t="s">
        <v>233</v>
      </c>
      <c r="B164" s="35" t="s">
        <v>7</v>
      </c>
      <c r="C164" s="35" t="s">
        <v>53</v>
      </c>
      <c r="D164" s="124">
        <v>58000</v>
      </c>
      <c r="E164" s="124">
        <f t="shared" si="37"/>
        <v>58000</v>
      </c>
      <c r="F164" s="368"/>
      <c r="G164" s="10">
        <f t="shared" si="36"/>
        <v>58000</v>
      </c>
      <c r="H164" s="7">
        <v>0</v>
      </c>
      <c r="I164" s="9">
        <v>0</v>
      </c>
      <c r="J164" s="9">
        <v>0</v>
      </c>
      <c r="K164" s="12">
        <v>0</v>
      </c>
      <c r="L164" s="6">
        <f t="shared" si="35"/>
        <v>0</v>
      </c>
      <c r="O164" s="162">
        <f t="shared" si="29"/>
        <v>0</v>
      </c>
    </row>
    <row r="165" spans="1:15" ht="15" x14ac:dyDescent="0.25">
      <c r="A165" s="123" t="s">
        <v>58</v>
      </c>
      <c r="B165" s="35" t="s">
        <v>7</v>
      </c>
      <c r="C165" s="35" t="s">
        <v>53</v>
      </c>
      <c r="D165" s="125">
        <v>0</v>
      </c>
      <c r="E165" s="124">
        <f t="shared" si="37"/>
        <v>0</v>
      </c>
      <c r="F165" s="368"/>
      <c r="G165" s="10">
        <f t="shared" si="36"/>
        <v>35700</v>
      </c>
      <c r="H165" s="7">
        <v>35700</v>
      </c>
      <c r="I165" s="9">
        <v>0</v>
      </c>
      <c r="J165" s="9">
        <v>0</v>
      </c>
      <c r="K165" s="12">
        <v>0</v>
      </c>
      <c r="L165" s="6">
        <f t="shared" si="35"/>
        <v>0</v>
      </c>
      <c r="O165" s="162">
        <f t="shared" si="29"/>
        <v>0</v>
      </c>
    </row>
    <row r="166" spans="1:15" ht="15" x14ac:dyDescent="0.25">
      <c r="A166" s="123" t="s">
        <v>59</v>
      </c>
      <c r="B166" s="35" t="s">
        <v>7</v>
      </c>
      <c r="C166" s="35" t="s">
        <v>53</v>
      </c>
      <c r="D166" s="125">
        <v>0</v>
      </c>
      <c r="E166" s="124">
        <f t="shared" si="37"/>
        <v>0</v>
      </c>
      <c r="F166" s="368"/>
      <c r="G166" s="10">
        <f t="shared" si="36"/>
        <v>35700</v>
      </c>
      <c r="H166" s="7">
        <v>35700</v>
      </c>
      <c r="I166" s="9">
        <v>0</v>
      </c>
      <c r="J166" s="9">
        <v>0</v>
      </c>
      <c r="K166" s="12">
        <v>0</v>
      </c>
      <c r="L166" s="6">
        <f t="shared" si="35"/>
        <v>0</v>
      </c>
      <c r="O166" s="162">
        <f t="shared" si="29"/>
        <v>0</v>
      </c>
    </row>
    <row r="167" spans="1:15" ht="15" x14ac:dyDescent="0.25">
      <c r="A167" s="123" t="s">
        <v>60</v>
      </c>
      <c r="B167" s="35" t="s">
        <v>7</v>
      </c>
      <c r="C167" s="35" t="s">
        <v>53</v>
      </c>
      <c r="D167" s="125">
        <v>0</v>
      </c>
      <c r="E167" s="124">
        <f t="shared" si="37"/>
        <v>0</v>
      </c>
      <c r="F167" s="368"/>
      <c r="G167" s="10">
        <f t="shared" si="36"/>
        <v>35700</v>
      </c>
      <c r="H167" s="7">
        <v>35700</v>
      </c>
      <c r="I167" s="125">
        <v>0</v>
      </c>
      <c r="J167" s="125">
        <v>0</v>
      </c>
      <c r="K167" s="126">
        <v>0</v>
      </c>
      <c r="L167" s="6">
        <f t="shared" si="35"/>
        <v>0</v>
      </c>
      <c r="O167" s="162">
        <f t="shared" si="29"/>
        <v>0</v>
      </c>
    </row>
    <row r="168" spans="1:15" ht="15" x14ac:dyDescent="0.25">
      <c r="A168" s="123" t="s">
        <v>61</v>
      </c>
      <c r="B168" s="35" t="s">
        <v>7</v>
      </c>
      <c r="C168" s="35" t="s">
        <v>53</v>
      </c>
      <c r="D168" s="125">
        <v>0</v>
      </c>
      <c r="E168" s="124">
        <f t="shared" si="37"/>
        <v>0</v>
      </c>
      <c r="F168" s="368"/>
      <c r="G168" s="10">
        <f t="shared" si="36"/>
        <v>35700</v>
      </c>
      <c r="H168" s="7">
        <v>35700</v>
      </c>
      <c r="I168" s="125">
        <v>0</v>
      </c>
      <c r="J168" s="125">
        <v>0</v>
      </c>
      <c r="K168" s="126">
        <v>0</v>
      </c>
      <c r="L168" s="6">
        <f t="shared" si="35"/>
        <v>0</v>
      </c>
      <c r="O168" s="162">
        <f t="shared" si="29"/>
        <v>0</v>
      </c>
    </row>
    <row r="169" spans="1:15" ht="15" x14ac:dyDescent="0.25">
      <c r="A169" s="123" t="s">
        <v>62</v>
      </c>
      <c r="B169" s="35" t="s">
        <v>7</v>
      </c>
      <c r="C169" s="35" t="s">
        <v>53</v>
      </c>
      <c r="D169" s="125">
        <v>0</v>
      </c>
      <c r="E169" s="124">
        <f t="shared" si="37"/>
        <v>0</v>
      </c>
      <c r="F169" s="368"/>
      <c r="G169" s="10">
        <f t="shared" si="36"/>
        <v>35700</v>
      </c>
      <c r="H169" s="7">
        <v>35700</v>
      </c>
      <c r="I169" s="125">
        <v>0</v>
      </c>
      <c r="J169" s="125">
        <v>0</v>
      </c>
      <c r="K169" s="126">
        <v>0</v>
      </c>
      <c r="L169" s="6">
        <f t="shared" si="35"/>
        <v>0</v>
      </c>
      <c r="O169" s="162">
        <f t="shared" si="29"/>
        <v>0</v>
      </c>
    </row>
    <row r="170" spans="1:15" ht="15" x14ac:dyDescent="0.25">
      <c r="A170" s="123" t="s">
        <v>63</v>
      </c>
      <c r="B170" s="35" t="s">
        <v>7</v>
      </c>
      <c r="C170" s="35" t="s">
        <v>53</v>
      </c>
      <c r="D170" s="125">
        <v>0</v>
      </c>
      <c r="E170" s="124">
        <f t="shared" si="37"/>
        <v>0</v>
      </c>
      <c r="F170" s="368"/>
      <c r="G170" s="10">
        <f t="shared" si="36"/>
        <v>35700</v>
      </c>
      <c r="H170" s="7">
        <v>35700</v>
      </c>
      <c r="I170" s="125">
        <v>0</v>
      </c>
      <c r="J170" s="125">
        <v>0</v>
      </c>
      <c r="K170" s="126">
        <v>0</v>
      </c>
      <c r="L170" s="6">
        <f t="shared" si="35"/>
        <v>0</v>
      </c>
      <c r="O170" s="162">
        <f t="shared" si="29"/>
        <v>0</v>
      </c>
    </row>
    <row r="171" spans="1:15" ht="26.25" x14ac:dyDescent="0.25">
      <c r="A171" s="123" t="s">
        <v>64</v>
      </c>
      <c r="B171" s="35" t="s">
        <v>7</v>
      </c>
      <c r="C171" s="35" t="s">
        <v>53</v>
      </c>
      <c r="D171" s="124">
        <v>161000</v>
      </c>
      <c r="E171" s="124">
        <f t="shared" si="37"/>
        <v>161000</v>
      </c>
      <c r="F171" s="368"/>
      <c r="G171" s="10">
        <f t="shared" si="36"/>
        <v>161000</v>
      </c>
      <c r="H171" s="7">
        <v>0</v>
      </c>
      <c r="I171" s="125">
        <v>0</v>
      </c>
      <c r="J171" s="125">
        <v>0</v>
      </c>
      <c r="K171" s="126">
        <v>0</v>
      </c>
      <c r="L171" s="6">
        <f t="shared" si="35"/>
        <v>0</v>
      </c>
      <c r="O171" s="162">
        <f t="shared" si="29"/>
        <v>0</v>
      </c>
    </row>
    <row r="172" spans="1:15" ht="26.25" x14ac:dyDescent="0.25">
      <c r="A172" s="240" t="s">
        <v>334</v>
      </c>
      <c r="B172" s="35" t="s">
        <v>7</v>
      </c>
      <c r="C172" s="35" t="s">
        <v>53</v>
      </c>
      <c r="D172" s="124">
        <v>100000</v>
      </c>
      <c r="E172" s="124">
        <f t="shared" si="37"/>
        <v>100000</v>
      </c>
      <c r="F172" s="368"/>
      <c r="G172" s="10">
        <f t="shared" si="36"/>
        <v>100000</v>
      </c>
      <c r="H172" s="7">
        <v>0</v>
      </c>
      <c r="I172" s="125">
        <v>0</v>
      </c>
      <c r="J172" s="125">
        <v>0</v>
      </c>
      <c r="K172" s="126">
        <v>0</v>
      </c>
      <c r="L172" s="6">
        <f t="shared" si="35"/>
        <v>0</v>
      </c>
      <c r="O172" s="162"/>
    </row>
    <row r="173" spans="1:15" ht="15" x14ac:dyDescent="0.25">
      <c r="A173" s="240" t="s">
        <v>335</v>
      </c>
      <c r="B173" s="35" t="s">
        <v>7</v>
      </c>
      <c r="C173" s="35" t="s">
        <v>53</v>
      </c>
      <c r="D173" s="124">
        <v>70000</v>
      </c>
      <c r="E173" s="124">
        <f t="shared" si="37"/>
        <v>70000</v>
      </c>
      <c r="F173" s="368"/>
      <c r="G173" s="10">
        <f t="shared" si="36"/>
        <v>70000</v>
      </c>
      <c r="H173" s="7">
        <v>0</v>
      </c>
      <c r="I173" s="125">
        <v>0</v>
      </c>
      <c r="J173" s="125">
        <v>0</v>
      </c>
      <c r="K173" s="126">
        <v>0</v>
      </c>
      <c r="L173" s="6">
        <f t="shared" si="35"/>
        <v>0</v>
      </c>
      <c r="O173" s="162"/>
    </row>
    <row r="174" spans="1:15" ht="15" x14ac:dyDescent="0.25">
      <c r="A174" s="240" t="s">
        <v>336</v>
      </c>
      <c r="B174" s="35" t="s">
        <v>7</v>
      </c>
      <c r="C174" s="35" t="s">
        <v>53</v>
      </c>
      <c r="D174" s="124">
        <v>50000</v>
      </c>
      <c r="E174" s="124">
        <f t="shared" si="37"/>
        <v>50000</v>
      </c>
      <c r="F174" s="368"/>
      <c r="G174" s="10">
        <f t="shared" si="36"/>
        <v>50000</v>
      </c>
      <c r="H174" s="7">
        <v>0</v>
      </c>
      <c r="I174" s="125">
        <v>0</v>
      </c>
      <c r="J174" s="125">
        <v>0</v>
      </c>
      <c r="K174" s="126">
        <v>0</v>
      </c>
      <c r="L174" s="6"/>
      <c r="O174" s="162"/>
    </row>
    <row r="175" spans="1:15" ht="15" x14ac:dyDescent="0.25">
      <c r="A175" s="240" t="s">
        <v>337</v>
      </c>
      <c r="B175" s="35" t="s">
        <v>7</v>
      </c>
      <c r="C175" s="35" t="s">
        <v>53</v>
      </c>
      <c r="D175" s="124">
        <v>120000</v>
      </c>
      <c r="E175" s="124">
        <f t="shared" si="37"/>
        <v>120000</v>
      </c>
      <c r="F175" s="368"/>
      <c r="G175" s="10">
        <f t="shared" si="36"/>
        <v>120000</v>
      </c>
      <c r="H175" s="7">
        <v>0</v>
      </c>
      <c r="I175" s="125">
        <v>0</v>
      </c>
      <c r="J175" s="125">
        <v>0</v>
      </c>
      <c r="K175" s="126">
        <v>0</v>
      </c>
      <c r="L175" s="6"/>
      <c r="O175" s="162"/>
    </row>
    <row r="176" spans="1:15" ht="19.5" customHeight="1" x14ac:dyDescent="0.25">
      <c r="A176" s="241" t="s">
        <v>368</v>
      </c>
      <c r="B176" s="35" t="s">
        <v>7</v>
      </c>
      <c r="C176" s="35" t="s">
        <v>53</v>
      </c>
      <c r="D176" s="242">
        <v>1000</v>
      </c>
      <c r="E176" s="124">
        <f t="shared" si="37"/>
        <v>1000</v>
      </c>
      <c r="F176" s="368"/>
      <c r="G176" s="10">
        <f t="shared" si="36"/>
        <v>160000</v>
      </c>
      <c r="H176" s="7">
        <v>159000</v>
      </c>
      <c r="I176" s="125">
        <v>0</v>
      </c>
      <c r="J176" s="125">
        <v>0</v>
      </c>
      <c r="K176" s="126">
        <v>0</v>
      </c>
      <c r="L176" s="6"/>
      <c r="O176" s="162"/>
    </row>
    <row r="177" spans="1:15" ht="51" x14ac:dyDescent="0.25">
      <c r="A177" s="243" t="s">
        <v>367</v>
      </c>
      <c r="B177" s="35" t="s">
        <v>7</v>
      </c>
      <c r="C177" s="35" t="s">
        <v>53</v>
      </c>
      <c r="D177" s="242">
        <v>157000</v>
      </c>
      <c r="E177" s="124">
        <f t="shared" si="37"/>
        <v>157000</v>
      </c>
      <c r="F177" s="368"/>
      <c r="G177" s="10">
        <f t="shared" si="36"/>
        <v>157000</v>
      </c>
      <c r="H177" s="7">
        <v>0</v>
      </c>
      <c r="I177" s="125">
        <v>0</v>
      </c>
      <c r="J177" s="125">
        <v>0</v>
      </c>
      <c r="K177" s="126">
        <v>0</v>
      </c>
      <c r="L177" s="6"/>
      <c r="O177" s="162"/>
    </row>
    <row r="178" spans="1:15" ht="15" x14ac:dyDescent="0.25">
      <c r="A178" s="240" t="s">
        <v>277</v>
      </c>
      <c r="B178" s="35" t="s">
        <v>7</v>
      </c>
      <c r="C178" s="35" t="s">
        <v>53</v>
      </c>
      <c r="D178" s="124">
        <v>105000</v>
      </c>
      <c r="E178" s="124">
        <f>D178</f>
        <v>105000</v>
      </c>
      <c r="F178" s="368"/>
      <c r="G178" s="10">
        <f t="shared" si="36"/>
        <v>105000</v>
      </c>
      <c r="H178" s="7">
        <v>0</v>
      </c>
      <c r="I178" s="9">
        <v>0</v>
      </c>
      <c r="J178" s="9">
        <v>0</v>
      </c>
      <c r="K178" s="12">
        <v>0</v>
      </c>
      <c r="L178" s="6">
        <f>D178-E178</f>
        <v>0</v>
      </c>
      <c r="O178" s="162">
        <f>E178+H178-G178+I178+J178+K178</f>
        <v>0</v>
      </c>
    </row>
    <row r="179" spans="1:15" ht="26.25" x14ac:dyDescent="0.25">
      <c r="A179" s="240" t="s">
        <v>309</v>
      </c>
      <c r="B179" s="35" t="s">
        <v>7</v>
      </c>
      <c r="C179" s="35" t="s">
        <v>53</v>
      </c>
      <c r="D179" s="124">
        <v>180000</v>
      </c>
      <c r="E179" s="124">
        <f>D179</f>
        <v>180000</v>
      </c>
      <c r="F179" s="368"/>
      <c r="G179" s="10">
        <f t="shared" si="36"/>
        <v>180000</v>
      </c>
      <c r="H179" s="7">
        <v>0</v>
      </c>
      <c r="I179" s="9">
        <v>0</v>
      </c>
      <c r="J179" s="9">
        <v>0</v>
      </c>
      <c r="K179" s="12">
        <v>0</v>
      </c>
      <c r="L179" s="6">
        <f>D179-E179</f>
        <v>0</v>
      </c>
      <c r="O179" s="162">
        <f>E179+H179-G179+I179+J179+K179</f>
        <v>0</v>
      </c>
    </row>
    <row r="180" spans="1:15" ht="39" x14ac:dyDescent="0.25">
      <c r="A180" s="123" t="s">
        <v>65</v>
      </c>
      <c r="B180" s="35" t="s">
        <v>7</v>
      </c>
      <c r="C180" s="35" t="s">
        <v>53</v>
      </c>
      <c r="D180" s="8">
        <v>60000</v>
      </c>
      <c r="E180" s="8">
        <f t="shared" si="37"/>
        <v>60000</v>
      </c>
      <c r="F180" s="366"/>
      <c r="G180" s="10">
        <f t="shared" si="36"/>
        <v>60000</v>
      </c>
      <c r="H180" s="7">
        <v>0</v>
      </c>
      <c r="I180" s="9">
        <v>0</v>
      </c>
      <c r="J180" s="9">
        <v>0</v>
      </c>
      <c r="K180" s="12">
        <v>0</v>
      </c>
      <c r="L180" s="6">
        <f t="shared" si="35"/>
        <v>0</v>
      </c>
      <c r="O180" s="162">
        <f t="shared" si="29"/>
        <v>0</v>
      </c>
    </row>
    <row r="181" spans="1:15" ht="26.25" x14ac:dyDescent="0.25">
      <c r="A181" s="123" t="s">
        <v>66</v>
      </c>
      <c r="B181" s="35" t="s">
        <v>7</v>
      </c>
      <c r="C181" s="35" t="s">
        <v>53</v>
      </c>
      <c r="D181" s="8">
        <v>37000</v>
      </c>
      <c r="E181" s="8">
        <f t="shared" si="37"/>
        <v>37000</v>
      </c>
      <c r="F181" s="366"/>
      <c r="G181" s="10">
        <f t="shared" si="36"/>
        <v>37000</v>
      </c>
      <c r="H181" s="7">
        <v>0</v>
      </c>
      <c r="I181" s="9">
        <v>0</v>
      </c>
      <c r="J181" s="9">
        <v>0</v>
      </c>
      <c r="K181" s="12">
        <v>0</v>
      </c>
      <c r="L181" s="6">
        <f t="shared" si="35"/>
        <v>0</v>
      </c>
      <c r="O181" s="162">
        <f t="shared" si="29"/>
        <v>0</v>
      </c>
    </row>
    <row r="182" spans="1:15" ht="39" x14ac:dyDescent="0.25">
      <c r="A182" s="240" t="s">
        <v>67</v>
      </c>
      <c r="B182" s="35" t="s">
        <v>7</v>
      </c>
      <c r="C182" s="35" t="s">
        <v>53</v>
      </c>
      <c r="D182" s="8">
        <v>26000</v>
      </c>
      <c r="E182" s="8">
        <f t="shared" si="37"/>
        <v>26000</v>
      </c>
      <c r="F182" s="366"/>
      <c r="G182" s="10">
        <f t="shared" si="36"/>
        <v>26000</v>
      </c>
      <c r="H182" s="7">
        <v>0</v>
      </c>
      <c r="I182" s="9">
        <v>0</v>
      </c>
      <c r="J182" s="9">
        <v>0</v>
      </c>
      <c r="K182" s="12">
        <v>0</v>
      </c>
      <c r="L182" s="6">
        <f t="shared" si="35"/>
        <v>0</v>
      </c>
      <c r="O182" s="162">
        <f t="shared" si="29"/>
        <v>0</v>
      </c>
    </row>
    <row r="183" spans="1:15" ht="39" x14ac:dyDescent="0.25">
      <c r="A183" s="123" t="s">
        <v>68</v>
      </c>
      <c r="B183" s="35" t="s">
        <v>7</v>
      </c>
      <c r="C183" s="35" t="s">
        <v>53</v>
      </c>
      <c r="D183" s="8">
        <v>35000</v>
      </c>
      <c r="E183" s="8">
        <f t="shared" si="37"/>
        <v>35000</v>
      </c>
      <c r="F183" s="366"/>
      <c r="G183" s="10">
        <f t="shared" si="36"/>
        <v>35000</v>
      </c>
      <c r="H183" s="7">
        <v>0</v>
      </c>
      <c r="I183" s="9">
        <v>0</v>
      </c>
      <c r="J183" s="9">
        <v>0</v>
      </c>
      <c r="K183" s="12">
        <v>0</v>
      </c>
      <c r="L183" s="6">
        <f t="shared" si="35"/>
        <v>0</v>
      </c>
      <c r="O183" s="162">
        <f t="shared" si="29"/>
        <v>0</v>
      </c>
    </row>
    <row r="184" spans="1:15" ht="26.25" x14ac:dyDescent="0.25">
      <c r="A184" s="123" t="s">
        <v>69</v>
      </c>
      <c r="B184" s="35" t="s">
        <v>7</v>
      </c>
      <c r="C184" s="35" t="s">
        <v>53</v>
      </c>
      <c r="D184" s="8">
        <v>27000</v>
      </c>
      <c r="E184" s="8">
        <f t="shared" si="37"/>
        <v>27000</v>
      </c>
      <c r="F184" s="366"/>
      <c r="G184" s="10">
        <f t="shared" si="36"/>
        <v>27000</v>
      </c>
      <c r="H184" s="7">
        <v>0</v>
      </c>
      <c r="I184" s="9">
        <v>0</v>
      </c>
      <c r="J184" s="9">
        <v>0</v>
      </c>
      <c r="K184" s="12">
        <v>0</v>
      </c>
      <c r="L184" s="6">
        <f t="shared" si="35"/>
        <v>0</v>
      </c>
      <c r="O184" s="162">
        <f t="shared" si="29"/>
        <v>0</v>
      </c>
    </row>
    <row r="185" spans="1:15" ht="26.25" x14ac:dyDescent="0.25">
      <c r="A185" s="123" t="s">
        <v>70</v>
      </c>
      <c r="B185" s="35" t="s">
        <v>7</v>
      </c>
      <c r="C185" s="35" t="s">
        <v>53</v>
      </c>
      <c r="D185" s="8">
        <v>23000</v>
      </c>
      <c r="E185" s="8">
        <f t="shared" si="37"/>
        <v>23000</v>
      </c>
      <c r="F185" s="366"/>
      <c r="G185" s="10">
        <f t="shared" si="36"/>
        <v>23000</v>
      </c>
      <c r="H185" s="7">
        <v>0</v>
      </c>
      <c r="I185" s="9">
        <v>0</v>
      </c>
      <c r="J185" s="9">
        <v>0</v>
      </c>
      <c r="K185" s="12">
        <v>0</v>
      </c>
      <c r="L185" s="6">
        <f t="shared" si="35"/>
        <v>0</v>
      </c>
      <c r="O185" s="162">
        <f t="shared" ref="O185:O241" si="38">E185+H185-G185+I185+J185+K185</f>
        <v>0</v>
      </c>
    </row>
    <row r="186" spans="1:15" ht="30.75" customHeight="1" x14ac:dyDescent="0.25">
      <c r="A186" s="123" t="s">
        <v>71</v>
      </c>
      <c r="B186" s="35" t="s">
        <v>7</v>
      </c>
      <c r="C186" s="35" t="s">
        <v>53</v>
      </c>
      <c r="D186" s="8">
        <v>34000</v>
      </c>
      <c r="E186" s="8">
        <f t="shared" si="37"/>
        <v>34000</v>
      </c>
      <c r="F186" s="366"/>
      <c r="G186" s="10">
        <f t="shared" si="36"/>
        <v>34000</v>
      </c>
      <c r="H186" s="7">
        <v>0</v>
      </c>
      <c r="I186" s="9">
        <v>0</v>
      </c>
      <c r="J186" s="9">
        <v>0</v>
      </c>
      <c r="K186" s="12">
        <v>0</v>
      </c>
      <c r="L186" s="6">
        <f t="shared" si="35"/>
        <v>0</v>
      </c>
      <c r="O186" s="162">
        <f t="shared" si="38"/>
        <v>0</v>
      </c>
    </row>
    <row r="187" spans="1:15" ht="26.25" x14ac:dyDescent="0.25">
      <c r="A187" s="123" t="s">
        <v>72</v>
      </c>
      <c r="B187" s="35" t="s">
        <v>7</v>
      </c>
      <c r="C187" s="35" t="s">
        <v>53</v>
      </c>
      <c r="D187" s="8">
        <v>30000</v>
      </c>
      <c r="E187" s="8">
        <f t="shared" si="37"/>
        <v>30000</v>
      </c>
      <c r="F187" s="366"/>
      <c r="G187" s="10">
        <f t="shared" si="36"/>
        <v>30000</v>
      </c>
      <c r="H187" s="7">
        <v>0</v>
      </c>
      <c r="I187" s="9">
        <v>0</v>
      </c>
      <c r="J187" s="9">
        <v>0</v>
      </c>
      <c r="K187" s="12">
        <v>0</v>
      </c>
      <c r="L187" s="6">
        <f t="shared" si="35"/>
        <v>0</v>
      </c>
      <c r="O187" s="162">
        <f t="shared" si="38"/>
        <v>0</v>
      </c>
    </row>
    <row r="188" spans="1:15" ht="26.25" x14ac:dyDescent="0.25">
      <c r="A188" s="123" t="s">
        <v>73</v>
      </c>
      <c r="B188" s="35" t="s">
        <v>7</v>
      </c>
      <c r="C188" s="35" t="s">
        <v>53</v>
      </c>
      <c r="D188" s="8">
        <v>24000</v>
      </c>
      <c r="E188" s="8">
        <f t="shared" si="37"/>
        <v>24000</v>
      </c>
      <c r="F188" s="366"/>
      <c r="G188" s="10">
        <f t="shared" si="36"/>
        <v>24000</v>
      </c>
      <c r="H188" s="7">
        <v>0</v>
      </c>
      <c r="I188" s="9">
        <v>0</v>
      </c>
      <c r="J188" s="9">
        <v>0</v>
      </c>
      <c r="K188" s="12">
        <v>0</v>
      </c>
      <c r="L188" s="6">
        <f t="shared" si="35"/>
        <v>0</v>
      </c>
      <c r="O188" s="162">
        <f t="shared" si="38"/>
        <v>0</v>
      </c>
    </row>
    <row r="189" spans="1:15" ht="26.25" x14ac:dyDescent="0.25">
      <c r="A189" s="123" t="s">
        <v>74</v>
      </c>
      <c r="B189" s="35" t="s">
        <v>7</v>
      </c>
      <c r="C189" s="35" t="s">
        <v>53</v>
      </c>
      <c r="D189" s="8">
        <v>36000</v>
      </c>
      <c r="E189" s="8">
        <f t="shared" si="37"/>
        <v>36000</v>
      </c>
      <c r="F189" s="366"/>
      <c r="G189" s="10">
        <f t="shared" si="36"/>
        <v>36000</v>
      </c>
      <c r="H189" s="7">
        <v>0</v>
      </c>
      <c r="I189" s="9">
        <v>0</v>
      </c>
      <c r="J189" s="9">
        <v>0</v>
      </c>
      <c r="K189" s="12">
        <v>0</v>
      </c>
      <c r="L189" s="6">
        <f t="shared" si="35"/>
        <v>0</v>
      </c>
      <c r="O189" s="162">
        <f t="shared" si="38"/>
        <v>0</v>
      </c>
    </row>
    <row r="190" spans="1:15" ht="26.25" x14ac:dyDescent="0.25">
      <c r="A190" s="123" t="s">
        <v>75</v>
      </c>
      <c r="B190" s="35" t="s">
        <v>7</v>
      </c>
      <c r="C190" s="35" t="s">
        <v>53</v>
      </c>
      <c r="D190" s="8">
        <v>25000</v>
      </c>
      <c r="E190" s="8">
        <f t="shared" si="37"/>
        <v>25000</v>
      </c>
      <c r="F190" s="366"/>
      <c r="G190" s="10">
        <f t="shared" si="36"/>
        <v>25000</v>
      </c>
      <c r="H190" s="7">
        <v>0</v>
      </c>
      <c r="I190" s="9">
        <v>0</v>
      </c>
      <c r="J190" s="9">
        <v>0</v>
      </c>
      <c r="K190" s="12">
        <v>0</v>
      </c>
      <c r="L190" s="6">
        <f t="shared" si="35"/>
        <v>0</v>
      </c>
      <c r="O190" s="162">
        <f t="shared" si="38"/>
        <v>0</v>
      </c>
    </row>
    <row r="191" spans="1:15" ht="39" x14ac:dyDescent="0.25">
      <c r="A191" s="123" t="s">
        <v>76</v>
      </c>
      <c r="B191" s="35" t="s">
        <v>7</v>
      </c>
      <c r="C191" s="35" t="s">
        <v>53</v>
      </c>
      <c r="D191" s="8">
        <v>29000</v>
      </c>
      <c r="E191" s="8">
        <f t="shared" si="37"/>
        <v>29000</v>
      </c>
      <c r="F191" s="366"/>
      <c r="G191" s="10">
        <f t="shared" si="36"/>
        <v>29000</v>
      </c>
      <c r="H191" s="7">
        <v>0</v>
      </c>
      <c r="I191" s="9">
        <v>0</v>
      </c>
      <c r="J191" s="9">
        <v>0</v>
      </c>
      <c r="K191" s="12">
        <v>0</v>
      </c>
      <c r="L191" s="6">
        <f t="shared" si="35"/>
        <v>0</v>
      </c>
      <c r="O191" s="162">
        <f t="shared" si="38"/>
        <v>0</v>
      </c>
    </row>
    <row r="192" spans="1:15" ht="39" x14ac:dyDescent="0.25">
      <c r="A192" s="123" t="s">
        <v>77</v>
      </c>
      <c r="B192" s="35" t="s">
        <v>7</v>
      </c>
      <c r="C192" s="35" t="s">
        <v>53</v>
      </c>
      <c r="D192" s="8">
        <v>32000</v>
      </c>
      <c r="E192" s="8">
        <f t="shared" si="37"/>
        <v>32000</v>
      </c>
      <c r="F192" s="366"/>
      <c r="G192" s="10">
        <f t="shared" si="36"/>
        <v>32000</v>
      </c>
      <c r="H192" s="7">
        <v>0</v>
      </c>
      <c r="I192" s="9">
        <v>0</v>
      </c>
      <c r="J192" s="9">
        <v>0</v>
      </c>
      <c r="K192" s="12">
        <v>0</v>
      </c>
      <c r="L192" s="6">
        <f t="shared" si="35"/>
        <v>0</v>
      </c>
      <c r="O192" s="162">
        <f t="shared" si="38"/>
        <v>0</v>
      </c>
    </row>
    <row r="193" spans="1:15" ht="26.25" x14ac:dyDescent="0.25">
      <c r="A193" s="240" t="s">
        <v>78</v>
      </c>
      <c r="B193" s="35" t="s">
        <v>7</v>
      </c>
      <c r="C193" s="35" t="s">
        <v>53</v>
      </c>
      <c r="D193" s="8">
        <v>0</v>
      </c>
      <c r="E193" s="8">
        <f t="shared" si="37"/>
        <v>0</v>
      </c>
      <c r="F193" s="366"/>
      <c r="G193" s="10">
        <f t="shared" si="36"/>
        <v>2960</v>
      </c>
      <c r="H193" s="7">
        <v>0</v>
      </c>
      <c r="I193" s="9">
        <v>2960</v>
      </c>
      <c r="J193" s="9">
        <v>0</v>
      </c>
      <c r="K193" s="12">
        <v>0</v>
      </c>
      <c r="L193" s="6">
        <f t="shared" si="35"/>
        <v>0</v>
      </c>
      <c r="O193" s="162">
        <f t="shared" si="38"/>
        <v>0</v>
      </c>
    </row>
    <row r="194" spans="1:15" ht="39" x14ac:dyDescent="0.25">
      <c r="A194" s="240" t="s">
        <v>79</v>
      </c>
      <c r="B194" s="35" t="s">
        <v>7</v>
      </c>
      <c r="C194" s="35" t="s">
        <v>53</v>
      </c>
      <c r="D194" s="8">
        <v>1000</v>
      </c>
      <c r="E194" s="8">
        <f t="shared" si="37"/>
        <v>1000</v>
      </c>
      <c r="F194" s="366"/>
      <c r="G194" s="10">
        <f t="shared" si="36"/>
        <v>14000</v>
      </c>
      <c r="H194" s="7">
        <v>13000</v>
      </c>
      <c r="I194" s="9">
        <v>0</v>
      </c>
      <c r="J194" s="9">
        <v>0</v>
      </c>
      <c r="K194" s="12">
        <v>0</v>
      </c>
      <c r="L194" s="6">
        <f t="shared" si="35"/>
        <v>0</v>
      </c>
      <c r="O194" s="162">
        <f t="shared" si="38"/>
        <v>0</v>
      </c>
    </row>
    <row r="195" spans="1:15" ht="26.25" x14ac:dyDescent="0.25">
      <c r="A195" s="280" t="s">
        <v>80</v>
      </c>
      <c r="B195" s="270" t="s">
        <v>7</v>
      </c>
      <c r="C195" s="270" t="s">
        <v>53</v>
      </c>
      <c r="D195" s="272">
        <v>55000</v>
      </c>
      <c r="E195" s="272">
        <f t="shared" si="37"/>
        <v>55000</v>
      </c>
      <c r="F195" s="367"/>
      <c r="G195" s="273">
        <f t="shared" si="36"/>
        <v>162000</v>
      </c>
      <c r="H195" s="274">
        <v>107000</v>
      </c>
      <c r="I195" s="275">
        <v>0</v>
      </c>
      <c r="J195" s="275">
        <v>0</v>
      </c>
      <c r="K195" s="276">
        <v>0</v>
      </c>
      <c r="L195" s="6">
        <f t="shared" ref="L195:L226" si="39">D195-E195</f>
        <v>0</v>
      </c>
      <c r="O195" s="162">
        <f t="shared" si="38"/>
        <v>0</v>
      </c>
    </row>
    <row r="196" spans="1:15" ht="64.5" x14ac:dyDescent="0.25">
      <c r="A196" s="123" t="s">
        <v>81</v>
      </c>
      <c r="B196" s="35" t="s">
        <v>7</v>
      </c>
      <c r="C196" s="35" t="s">
        <v>53</v>
      </c>
      <c r="D196" s="8">
        <v>2000</v>
      </c>
      <c r="E196" s="8">
        <f t="shared" si="37"/>
        <v>2000</v>
      </c>
      <c r="F196" s="366"/>
      <c r="G196" s="10">
        <f t="shared" si="36"/>
        <v>2000</v>
      </c>
      <c r="H196" s="7">
        <v>0</v>
      </c>
      <c r="I196" s="9">
        <v>0</v>
      </c>
      <c r="J196" s="9">
        <v>0</v>
      </c>
      <c r="K196" s="12">
        <v>0</v>
      </c>
      <c r="L196" s="6">
        <f t="shared" si="39"/>
        <v>0</v>
      </c>
      <c r="O196" s="162">
        <f t="shared" si="38"/>
        <v>0</v>
      </c>
    </row>
    <row r="197" spans="1:15" ht="64.5" x14ac:dyDescent="0.25">
      <c r="A197" s="123" t="s">
        <v>82</v>
      </c>
      <c r="B197" s="35" t="s">
        <v>7</v>
      </c>
      <c r="C197" s="35" t="s">
        <v>53</v>
      </c>
      <c r="D197" s="8">
        <v>2000</v>
      </c>
      <c r="E197" s="8">
        <f t="shared" si="37"/>
        <v>2000</v>
      </c>
      <c r="F197" s="366"/>
      <c r="G197" s="10">
        <f t="shared" si="36"/>
        <v>2000</v>
      </c>
      <c r="H197" s="7">
        <v>0</v>
      </c>
      <c r="I197" s="9">
        <v>0</v>
      </c>
      <c r="J197" s="9">
        <v>0</v>
      </c>
      <c r="K197" s="12">
        <v>0</v>
      </c>
      <c r="L197" s="6">
        <f t="shared" si="39"/>
        <v>0</v>
      </c>
      <c r="O197" s="162">
        <f t="shared" si="38"/>
        <v>0</v>
      </c>
    </row>
    <row r="198" spans="1:15" ht="39" x14ac:dyDescent="0.25">
      <c r="A198" s="163" t="s">
        <v>83</v>
      </c>
      <c r="B198" s="35" t="s">
        <v>7</v>
      </c>
      <c r="C198" s="36" t="s">
        <v>53</v>
      </c>
      <c r="D198" s="124">
        <v>46500</v>
      </c>
      <c r="E198" s="124">
        <f t="shared" si="37"/>
        <v>46500</v>
      </c>
      <c r="F198" s="368"/>
      <c r="G198" s="244">
        <f t="shared" si="36"/>
        <v>77500</v>
      </c>
      <c r="H198" s="239">
        <v>31000</v>
      </c>
      <c r="I198" s="125">
        <v>0</v>
      </c>
      <c r="J198" s="125">
        <v>0</v>
      </c>
      <c r="K198" s="126">
        <v>0</v>
      </c>
      <c r="L198" s="6">
        <f t="shared" si="39"/>
        <v>0</v>
      </c>
      <c r="O198" s="162">
        <f t="shared" si="38"/>
        <v>0</v>
      </c>
    </row>
    <row r="199" spans="1:15" ht="26.25" x14ac:dyDescent="0.25">
      <c r="A199" s="341" t="s">
        <v>84</v>
      </c>
      <c r="B199" s="270" t="s">
        <v>7</v>
      </c>
      <c r="C199" s="271" t="s">
        <v>53</v>
      </c>
      <c r="D199" s="272">
        <v>12000</v>
      </c>
      <c r="E199" s="272">
        <f t="shared" si="37"/>
        <v>12000</v>
      </c>
      <c r="F199" s="367"/>
      <c r="G199" s="273">
        <f t="shared" si="36"/>
        <v>36000</v>
      </c>
      <c r="H199" s="274">
        <v>24000</v>
      </c>
      <c r="I199" s="275">
        <v>0</v>
      </c>
      <c r="J199" s="275">
        <v>0</v>
      </c>
      <c r="K199" s="276">
        <v>0</v>
      </c>
      <c r="L199" s="6">
        <f t="shared" si="39"/>
        <v>0</v>
      </c>
      <c r="O199" s="162">
        <f t="shared" si="38"/>
        <v>0</v>
      </c>
    </row>
    <row r="200" spans="1:15" ht="39" x14ac:dyDescent="0.25">
      <c r="A200" s="245" t="s">
        <v>299</v>
      </c>
      <c r="B200" s="35" t="s">
        <v>7</v>
      </c>
      <c r="C200" s="36" t="s">
        <v>53</v>
      </c>
      <c r="D200" s="8">
        <v>85500</v>
      </c>
      <c r="E200" s="8">
        <f t="shared" si="37"/>
        <v>85500</v>
      </c>
      <c r="F200" s="366"/>
      <c r="G200" s="10">
        <f t="shared" si="36"/>
        <v>135000</v>
      </c>
      <c r="H200" s="7">
        <v>49500</v>
      </c>
      <c r="I200" s="9">
        <v>0</v>
      </c>
      <c r="J200" s="9">
        <v>0</v>
      </c>
      <c r="K200" s="12">
        <v>0</v>
      </c>
      <c r="L200" s="6">
        <f t="shared" si="39"/>
        <v>0</v>
      </c>
      <c r="O200" s="162">
        <f t="shared" si="38"/>
        <v>0</v>
      </c>
    </row>
    <row r="201" spans="1:15" ht="27.75" customHeight="1" x14ac:dyDescent="0.25">
      <c r="A201" s="163" t="s">
        <v>85</v>
      </c>
      <c r="B201" s="35" t="s">
        <v>7</v>
      </c>
      <c r="C201" s="36" t="s">
        <v>53</v>
      </c>
      <c r="D201" s="8">
        <v>2985000</v>
      </c>
      <c r="E201" s="8">
        <f t="shared" ref="E201:E236" si="40">D201</f>
        <v>2985000</v>
      </c>
      <c r="F201" s="366"/>
      <c r="G201" s="10">
        <f t="shared" ref="G201:G236" si="41">D201+H201+I201+J201+K201</f>
        <v>6031100</v>
      </c>
      <c r="H201" s="7">
        <v>2999000</v>
      </c>
      <c r="I201" s="9">
        <v>15700</v>
      </c>
      <c r="J201" s="9">
        <v>15700</v>
      </c>
      <c r="K201" s="9">
        <v>15700</v>
      </c>
      <c r="L201" s="6">
        <f t="shared" si="39"/>
        <v>0</v>
      </c>
      <c r="O201" s="162">
        <f t="shared" si="38"/>
        <v>0</v>
      </c>
    </row>
    <row r="202" spans="1:15" ht="38.25" x14ac:dyDescent="0.25">
      <c r="A202" s="269" t="s">
        <v>86</v>
      </c>
      <c r="B202" s="270" t="s">
        <v>7</v>
      </c>
      <c r="C202" s="271" t="s">
        <v>53</v>
      </c>
      <c r="D202" s="272">
        <v>900000</v>
      </c>
      <c r="E202" s="272">
        <v>0</v>
      </c>
      <c r="F202" s="367">
        <v>900000</v>
      </c>
      <c r="G202" s="273">
        <f t="shared" si="41"/>
        <v>900000</v>
      </c>
      <c r="H202" s="274">
        <v>0</v>
      </c>
      <c r="I202" s="275">
        <v>0</v>
      </c>
      <c r="J202" s="275">
        <v>0</v>
      </c>
      <c r="K202" s="276">
        <v>0</v>
      </c>
      <c r="L202" s="6">
        <f t="shared" si="39"/>
        <v>900000</v>
      </c>
      <c r="O202" s="162"/>
    </row>
    <row r="203" spans="1:15" ht="38.25" x14ac:dyDescent="0.25">
      <c r="A203" s="277" t="s">
        <v>87</v>
      </c>
      <c r="B203" s="270" t="s">
        <v>7</v>
      </c>
      <c r="C203" s="271" t="s">
        <v>53</v>
      </c>
      <c r="D203" s="272">
        <v>1000000</v>
      </c>
      <c r="E203" s="272">
        <v>0</v>
      </c>
      <c r="F203" s="367">
        <v>1000000</v>
      </c>
      <c r="G203" s="273">
        <f t="shared" si="41"/>
        <v>1000000</v>
      </c>
      <c r="H203" s="274">
        <v>0</v>
      </c>
      <c r="I203" s="275">
        <v>0</v>
      </c>
      <c r="J203" s="275">
        <v>0</v>
      </c>
      <c r="K203" s="276">
        <v>0</v>
      </c>
      <c r="L203" s="6">
        <f t="shared" si="39"/>
        <v>1000000</v>
      </c>
      <c r="O203" s="162"/>
    </row>
    <row r="204" spans="1:15" ht="25.5" x14ac:dyDescent="0.25">
      <c r="A204" s="278" t="s">
        <v>88</v>
      </c>
      <c r="B204" s="270" t="s">
        <v>7</v>
      </c>
      <c r="C204" s="271" t="s">
        <v>53</v>
      </c>
      <c r="D204" s="272">
        <v>900000</v>
      </c>
      <c r="E204" s="272">
        <v>0</v>
      </c>
      <c r="F204" s="367">
        <v>900000</v>
      </c>
      <c r="G204" s="273">
        <f t="shared" si="41"/>
        <v>900000</v>
      </c>
      <c r="H204" s="274">
        <v>0</v>
      </c>
      <c r="I204" s="275">
        <v>0</v>
      </c>
      <c r="J204" s="275">
        <v>0</v>
      </c>
      <c r="K204" s="276">
        <v>0</v>
      </c>
      <c r="L204" s="6">
        <f t="shared" si="39"/>
        <v>900000</v>
      </c>
      <c r="O204" s="162"/>
    </row>
    <row r="205" spans="1:15" ht="25.5" x14ac:dyDescent="0.25">
      <c r="A205" s="277" t="s">
        <v>89</v>
      </c>
      <c r="B205" s="270" t="s">
        <v>7</v>
      </c>
      <c r="C205" s="271" t="s">
        <v>53</v>
      </c>
      <c r="D205" s="272">
        <v>700000</v>
      </c>
      <c r="E205" s="272">
        <v>0</v>
      </c>
      <c r="F205" s="367">
        <v>700000</v>
      </c>
      <c r="G205" s="273">
        <f t="shared" si="41"/>
        <v>700000</v>
      </c>
      <c r="H205" s="274">
        <v>0</v>
      </c>
      <c r="I205" s="275">
        <v>0</v>
      </c>
      <c r="J205" s="275">
        <v>0</v>
      </c>
      <c r="K205" s="276">
        <v>0</v>
      </c>
      <c r="L205" s="6">
        <f t="shared" si="39"/>
        <v>700000</v>
      </c>
      <c r="O205" s="162"/>
    </row>
    <row r="206" spans="1:15" ht="25.5" x14ac:dyDescent="0.25">
      <c r="A206" s="279" t="s">
        <v>90</v>
      </c>
      <c r="B206" s="270" t="s">
        <v>7</v>
      </c>
      <c r="C206" s="271" t="s">
        <v>53</v>
      </c>
      <c r="D206" s="272">
        <v>1000000</v>
      </c>
      <c r="E206" s="272">
        <v>0</v>
      </c>
      <c r="F206" s="367">
        <v>1000000</v>
      </c>
      <c r="G206" s="273">
        <f t="shared" si="41"/>
        <v>1000000</v>
      </c>
      <c r="H206" s="274">
        <v>0</v>
      </c>
      <c r="I206" s="275">
        <v>0</v>
      </c>
      <c r="J206" s="275">
        <v>0</v>
      </c>
      <c r="K206" s="276">
        <v>0</v>
      </c>
      <c r="L206" s="6">
        <f t="shared" si="39"/>
        <v>1000000</v>
      </c>
      <c r="O206" s="162"/>
    </row>
    <row r="207" spans="1:15" ht="25.5" x14ac:dyDescent="0.25">
      <c r="A207" s="278" t="s">
        <v>91</v>
      </c>
      <c r="B207" s="270" t="s">
        <v>7</v>
      </c>
      <c r="C207" s="271" t="s">
        <v>53</v>
      </c>
      <c r="D207" s="272">
        <v>900000</v>
      </c>
      <c r="E207" s="272">
        <v>0</v>
      </c>
      <c r="F207" s="367">
        <v>900000</v>
      </c>
      <c r="G207" s="273">
        <f t="shared" si="41"/>
        <v>900000</v>
      </c>
      <c r="H207" s="274">
        <v>0</v>
      </c>
      <c r="I207" s="275">
        <v>0</v>
      </c>
      <c r="J207" s="275">
        <v>0</v>
      </c>
      <c r="K207" s="276">
        <v>0</v>
      </c>
      <c r="L207" s="6">
        <f t="shared" si="39"/>
        <v>900000</v>
      </c>
      <c r="O207" s="162"/>
    </row>
    <row r="208" spans="1:15" ht="25.5" x14ac:dyDescent="0.25">
      <c r="A208" s="279" t="s">
        <v>92</v>
      </c>
      <c r="B208" s="270" t="s">
        <v>7</v>
      </c>
      <c r="C208" s="271" t="s">
        <v>53</v>
      </c>
      <c r="D208" s="272">
        <v>900000</v>
      </c>
      <c r="E208" s="272">
        <v>0</v>
      </c>
      <c r="F208" s="367">
        <v>900000</v>
      </c>
      <c r="G208" s="273">
        <f t="shared" si="41"/>
        <v>900000</v>
      </c>
      <c r="H208" s="274">
        <v>0</v>
      </c>
      <c r="I208" s="275">
        <v>0</v>
      </c>
      <c r="J208" s="275">
        <v>0</v>
      </c>
      <c r="K208" s="276">
        <v>0</v>
      </c>
      <c r="L208" s="6">
        <f t="shared" si="39"/>
        <v>900000</v>
      </c>
      <c r="O208" s="162"/>
    </row>
    <row r="209" spans="1:16" ht="25.5" x14ac:dyDescent="0.25">
      <c r="A209" s="278" t="s">
        <v>93</v>
      </c>
      <c r="B209" s="270" t="s">
        <v>7</v>
      </c>
      <c r="C209" s="271" t="s">
        <v>53</v>
      </c>
      <c r="D209" s="272">
        <v>1000000</v>
      </c>
      <c r="E209" s="272">
        <v>0</v>
      </c>
      <c r="F209" s="367">
        <v>1000000</v>
      </c>
      <c r="G209" s="273">
        <f t="shared" si="41"/>
        <v>1000000</v>
      </c>
      <c r="H209" s="274">
        <v>0</v>
      </c>
      <c r="I209" s="275">
        <v>0</v>
      </c>
      <c r="J209" s="275">
        <v>0</v>
      </c>
      <c r="K209" s="276">
        <v>0</v>
      </c>
      <c r="L209" s="6">
        <f t="shared" si="39"/>
        <v>1000000</v>
      </c>
      <c r="O209" s="162"/>
    </row>
    <row r="210" spans="1:16" ht="25.5" x14ac:dyDescent="0.25">
      <c r="A210" s="279" t="s">
        <v>94</v>
      </c>
      <c r="B210" s="270" t="s">
        <v>7</v>
      </c>
      <c r="C210" s="271" t="s">
        <v>53</v>
      </c>
      <c r="D210" s="272">
        <v>800000</v>
      </c>
      <c r="E210" s="272">
        <v>0</v>
      </c>
      <c r="F210" s="367">
        <v>800000</v>
      </c>
      <c r="G210" s="273">
        <f t="shared" si="41"/>
        <v>800000</v>
      </c>
      <c r="H210" s="274">
        <v>0</v>
      </c>
      <c r="I210" s="275">
        <v>0</v>
      </c>
      <c r="J210" s="275">
        <v>0</v>
      </c>
      <c r="K210" s="276">
        <v>0</v>
      </c>
      <c r="L210" s="6">
        <f t="shared" si="39"/>
        <v>800000</v>
      </c>
      <c r="O210" s="162"/>
    </row>
    <row r="211" spans="1:16" ht="38.25" x14ac:dyDescent="0.25">
      <c r="A211" s="278" t="s">
        <v>95</v>
      </c>
      <c r="B211" s="270" t="s">
        <v>7</v>
      </c>
      <c r="C211" s="271" t="s">
        <v>53</v>
      </c>
      <c r="D211" s="272">
        <v>1000000</v>
      </c>
      <c r="E211" s="272">
        <v>0</v>
      </c>
      <c r="F211" s="367">
        <v>1000000</v>
      </c>
      <c r="G211" s="273">
        <f t="shared" si="41"/>
        <v>1000000</v>
      </c>
      <c r="H211" s="274">
        <v>0</v>
      </c>
      <c r="I211" s="275">
        <v>0</v>
      </c>
      <c r="J211" s="275">
        <v>0</v>
      </c>
      <c r="K211" s="276">
        <v>0</v>
      </c>
      <c r="L211" s="6">
        <f t="shared" si="39"/>
        <v>1000000</v>
      </c>
      <c r="O211" s="162"/>
    </row>
    <row r="212" spans="1:16" ht="38.25" x14ac:dyDescent="0.25">
      <c r="A212" s="279" t="s">
        <v>96</v>
      </c>
      <c r="B212" s="270" t="s">
        <v>7</v>
      </c>
      <c r="C212" s="271" t="s">
        <v>53</v>
      </c>
      <c r="D212" s="272">
        <v>1000000</v>
      </c>
      <c r="E212" s="272">
        <v>0</v>
      </c>
      <c r="F212" s="367">
        <v>1000000</v>
      </c>
      <c r="G212" s="273">
        <f t="shared" si="41"/>
        <v>1000000</v>
      </c>
      <c r="H212" s="274">
        <v>0</v>
      </c>
      <c r="I212" s="275">
        <v>0</v>
      </c>
      <c r="J212" s="275">
        <v>0</v>
      </c>
      <c r="K212" s="276">
        <v>0</v>
      </c>
      <c r="L212" s="6">
        <f t="shared" si="39"/>
        <v>1000000</v>
      </c>
      <c r="O212" s="162"/>
    </row>
    <row r="213" spans="1:16" ht="51" x14ac:dyDescent="0.25">
      <c r="A213" s="269" t="s">
        <v>97</v>
      </c>
      <c r="B213" s="270" t="s">
        <v>7</v>
      </c>
      <c r="C213" s="271" t="s">
        <v>53</v>
      </c>
      <c r="D213" s="272">
        <v>9000</v>
      </c>
      <c r="E213" s="272">
        <f t="shared" si="40"/>
        <v>9000</v>
      </c>
      <c r="F213" s="367"/>
      <c r="G213" s="273">
        <f t="shared" si="41"/>
        <v>9000</v>
      </c>
      <c r="H213" s="274">
        <v>0</v>
      </c>
      <c r="I213" s="275">
        <v>0</v>
      </c>
      <c r="J213" s="275">
        <v>0</v>
      </c>
      <c r="K213" s="276">
        <v>0</v>
      </c>
      <c r="L213" s="6">
        <f t="shared" si="39"/>
        <v>0</v>
      </c>
      <c r="O213" s="162"/>
    </row>
    <row r="214" spans="1:16" ht="51" x14ac:dyDescent="0.25">
      <c r="A214" s="277" t="s">
        <v>98</v>
      </c>
      <c r="B214" s="270" t="s">
        <v>7</v>
      </c>
      <c r="C214" s="271" t="s">
        <v>53</v>
      </c>
      <c r="D214" s="272">
        <v>14000</v>
      </c>
      <c r="E214" s="272">
        <f t="shared" si="40"/>
        <v>14000</v>
      </c>
      <c r="F214" s="367"/>
      <c r="G214" s="273">
        <f t="shared" si="41"/>
        <v>14000</v>
      </c>
      <c r="H214" s="274">
        <v>0</v>
      </c>
      <c r="I214" s="275">
        <v>0</v>
      </c>
      <c r="J214" s="275">
        <v>0</v>
      </c>
      <c r="K214" s="276">
        <v>0</v>
      </c>
      <c r="L214" s="6">
        <f t="shared" si="39"/>
        <v>0</v>
      </c>
      <c r="O214" s="162"/>
    </row>
    <row r="215" spans="1:16" ht="38.25" x14ac:dyDescent="0.25">
      <c r="A215" s="278" t="s">
        <v>99</v>
      </c>
      <c r="B215" s="270" t="s">
        <v>7</v>
      </c>
      <c r="C215" s="271" t="s">
        <v>53</v>
      </c>
      <c r="D215" s="272">
        <v>13000</v>
      </c>
      <c r="E215" s="272">
        <f t="shared" si="40"/>
        <v>13000</v>
      </c>
      <c r="F215" s="367"/>
      <c r="G215" s="273">
        <f t="shared" si="41"/>
        <v>13000</v>
      </c>
      <c r="H215" s="274">
        <v>0</v>
      </c>
      <c r="I215" s="275">
        <v>0</v>
      </c>
      <c r="J215" s="275">
        <v>0</v>
      </c>
      <c r="K215" s="276">
        <v>0</v>
      </c>
      <c r="L215" s="6">
        <f t="shared" si="39"/>
        <v>0</v>
      </c>
      <c r="O215" s="162"/>
    </row>
    <row r="216" spans="1:16" ht="46.5" customHeight="1" x14ac:dyDescent="0.25">
      <c r="A216" s="277" t="s">
        <v>100</v>
      </c>
      <c r="B216" s="270" t="s">
        <v>7</v>
      </c>
      <c r="C216" s="271" t="s">
        <v>53</v>
      </c>
      <c r="D216" s="272">
        <v>13000</v>
      </c>
      <c r="E216" s="272">
        <f t="shared" si="40"/>
        <v>13000</v>
      </c>
      <c r="F216" s="367"/>
      <c r="G216" s="273">
        <f t="shared" si="41"/>
        <v>13000</v>
      </c>
      <c r="H216" s="274">
        <v>0</v>
      </c>
      <c r="I216" s="275">
        <v>0</v>
      </c>
      <c r="J216" s="275">
        <v>0</v>
      </c>
      <c r="K216" s="276">
        <v>0</v>
      </c>
      <c r="L216" s="6">
        <f t="shared" si="39"/>
        <v>0</v>
      </c>
      <c r="O216" s="162"/>
    </row>
    <row r="217" spans="1:16" ht="38.25" x14ac:dyDescent="0.25">
      <c r="A217" s="279" t="s">
        <v>101</v>
      </c>
      <c r="B217" s="270" t="s">
        <v>7</v>
      </c>
      <c r="C217" s="271" t="s">
        <v>53</v>
      </c>
      <c r="D217" s="272">
        <v>13000</v>
      </c>
      <c r="E217" s="272">
        <f t="shared" si="40"/>
        <v>13000</v>
      </c>
      <c r="F217" s="367"/>
      <c r="G217" s="273">
        <f t="shared" si="41"/>
        <v>13000</v>
      </c>
      <c r="H217" s="274">
        <v>0</v>
      </c>
      <c r="I217" s="275">
        <v>0</v>
      </c>
      <c r="J217" s="275">
        <v>0</v>
      </c>
      <c r="K217" s="276">
        <v>0</v>
      </c>
      <c r="L217" s="6">
        <f t="shared" si="39"/>
        <v>0</v>
      </c>
      <c r="O217" s="162"/>
    </row>
    <row r="218" spans="1:16" ht="38.25" x14ac:dyDescent="0.25">
      <c r="A218" s="278" t="s">
        <v>102</v>
      </c>
      <c r="B218" s="270" t="s">
        <v>7</v>
      </c>
      <c r="C218" s="271" t="s">
        <v>53</v>
      </c>
      <c r="D218" s="272">
        <v>14000</v>
      </c>
      <c r="E218" s="272">
        <f t="shared" si="40"/>
        <v>14000</v>
      </c>
      <c r="F218" s="367"/>
      <c r="G218" s="273">
        <f t="shared" si="41"/>
        <v>14000</v>
      </c>
      <c r="H218" s="274">
        <v>0</v>
      </c>
      <c r="I218" s="275">
        <v>0</v>
      </c>
      <c r="J218" s="275">
        <v>0</v>
      </c>
      <c r="K218" s="276">
        <v>0</v>
      </c>
      <c r="L218" s="6">
        <f t="shared" si="39"/>
        <v>0</v>
      </c>
      <c r="O218" s="162"/>
    </row>
    <row r="219" spans="1:16" ht="38.25" x14ac:dyDescent="0.25">
      <c r="A219" s="279" t="s">
        <v>103</v>
      </c>
      <c r="B219" s="270" t="s">
        <v>7</v>
      </c>
      <c r="C219" s="271" t="s">
        <v>53</v>
      </c>
      <c r="D219" s="272">
        <v>13000</v>
      </c>
      <c r="E219" s="272">
        <f t="shared" si="40"/>
        <v>13000</v>
      </c>
      <c r="F219" s="367"/>
      <c r="G219" s="273">
        <f t="shared" si="41"/>
        <v>13000</v>
      </c>
      <c r="H219" s="274">
        <v>0</v>
      </c>
      <c r="I219" s="275">
        <v>0</v>
      </c>
      <c r="J219" s="275">
        <v>0</v>
      </c>
      <c r="K219" s="276">
        <v>0</v>
      </c>
      <c r="L219" s="6">
        <f t="shared" si="39"/>
        <v>0</v>
      </c>
      <c r="O219" s="162"/>
    </row>
    <row r="220" spans="1:16" ht="38.25" x14ac:dyDescent="0.25">
      <c r="A220" s="278" t="s">
        <v>104</v>
      </c>
      <c r="B220" s="270" t="s">
        <v>7</v>
      </c>
      <c r="C220" s="271" t="s">
        <v>53</v>
      </c>
      <c r="D220" s="272">
        <v>16000</v>
      </c>
      <c r="E220" s="272">
        <f t="shared" si="40"/>
        <v>16000</v>
      </c>
      <c r="F220" s="367"/>
      <c r="G220" s="273">
        <f t="shared" si="41"/>
        <v>16000</v>
      </c>
      <c r="H220" s="274">
        <v>0</v>
      </c>
      <c r="I220" s="275">
        <v>0</v>
      </c>
      <c r="J220" s="275">
        <v>0</v>
      </c>
      <c r="K220" s="276">
        <v>0</v>
      </c>
      <c r="L220" s="6">
        <f t="shared" si="39"/>
        <v>0</v>
      </c>
      <c r="O220" s="162"/>
    </row>
    <row r="221" spans="1:16" ht="38.25" x14ac:dyDescent="0.25">
      <c r="A221" s="279" t="s">
        <v>105</v>
      </c>
      <c r="B221" s="270" t="s">
        <v>7</v>
      </c>
      <c r="C221" s="271" t="s">
        <v>53</v>
      </c>
      <c r="D221" s="272">
        <v>9000</v>
      </c>
      <c r="E221" s="272">
        <f t="shared" si="40"/>
        <v>9000</v>
      </c>
      <c r="F221" s="367"/>
      <c r="G221" s="273">
        <f t="shared" si="41"/>
        <v>9000</v>
      </c>
      <c r="H221" s="274">
        <v>0</v>
      </c>
      <c r="I221" s="275">
        <v>0</v>
      </c>
      <c r="J221" s="275">
        <v>0</v>
      </c>
      <c r="K221" s="276">
        <v>0</v>
      </c>
      <c r="L221" s="6">
        <f t="shared" si="39"/>
        <v>0</v>
      </c>
      <c r="O221" s="162"/>
    </row>
    <row r="222" spans="1:16" ht="51" x14ac:dyDescent="0.25">
      <c r="A222" s="278" t="s">
        <v>106</v>
      </c>
      <c r="B222" s="270" t="s">
        <v>7</v>
      </c>
      <c r="C222" s="271" t="s">
        <v>53</v>
      </c>
      <c r="D222" s="272">
        <v>12000</v>
      </c>
      <c r="E222" s="272">
        <f t="shared" si="40"/>
        <v>12000</v>
      </c>
      <c r="F222" s="367"/>
      <c r="G222" s="273">
        <f t="shared" si="41"/>
        <v>12000</v>
      </c>
      <c r="H222" s="274">
        <v>0</v>
      </c>
      <c r="I222" s="275">
        <v>0</v>
      </c>
      <c r="J222" s="275">
        <v>0</v>
      </c>
      <c r="K222" s="276">
        <v>0</v>
      </c>
      <c r="L222" s="6">
        <f t="shared" si="39"/>
        <v>0</v>
      </c>
      <c r="O222" s="162"/>
    </row>
    <row r="223" spans="1:16" ht="51" x14ac:dyDescent="0.25">
      <c r="A223" s="279" t="s">
        <v>107</v>
      </c>
      <c r="B223" s="270" t="s">
        <v>7</v>
      </c>
      <c r="C223" s="271" t="s">
        <v>53</v>
      </c>
      <c r="D223" s="272">
        <v>15000</v>
      </c>
      <c r="E223" s="272">
        <f t="shared" si="40"/>
        <v>15000</v>
      </c>
      <c r="F223" s="367"/>
      <c r="G223" s="273">
        <f t="shared" si="41"/>
        <v>15000</v>
      </c>
      <c r="H223" s="274">
        <v>0</v>
      </c>
      <c r="I223" s="275">
        <v>0</v>
      </c>
      <c r="J223" s="275">
        <v>0</v>
      </c>
      <c r="K223" s="276">
        <v>0</v>
      </c>
      <c r="L223" s="6">
        <f t="shared" si="39"/>
        <v>0</v>
      </c>
      <c r="O223" s="162"/>
    </row>
    <row r="224" spans="1:16" ht="51" x14ac:dyDescent="0.25">
      <c r="A224" s="278" t="s">
        <v>108</v>
      </c>
      <c r="B224" s="270" t="s">
        <v>7</v>
      </c>
      <c r="C224" s="271" t="s">
        <v>53</v>
      </c>
      <c r="D224" s="272">
        <v>4000</v>
      </c>
      <c r="E224" s="272">
        <f t="shared" si="40"/>
        <v>4000</v>
      </c>
      <c r="F224" s="367"/>
      <c r="G224" s="273">
        <f t="shared" si="41"/>
        <v>4000</v>
      </c>
      <c r="H224" s="275">
        <v>0</v>
      </c>
      <c r="I224" s="275">
        <v>0</v>
      </c>
      <c r="J224" s="275">
        <v>0</v>
      </c>
      <c r="K224" s="276">
        <v>0</v>
      </c>
      <c r="L224" s="121">
        <f t="shared" si="39"/>
        <v>0</v>
      </c>
      <c r="M224" s="164"/>
      <c r="N224" s="164"/>
      <c r="O224" s="165"/>
      <c r="P224" s="164"/>
    </row>
    <row r="225" spans="1:15" ht="51" x14ac:dyDescent="0.25">
      <c r="A225" s="277" t="s">
        <v>109</v>
      </c>
      <c r="B225" s="270" t="s">
        <v>7</v>
      </c>
      <c r="C225" s="271" t="s">
        <v>53</v>
      </c>
      <c r="D225" s="272">
        <v>5100</v>
      </c>
      <c r="E225" s="272">
        <f t="shared" si="40"/>
        <v>5100</v>
      </c>
      <c r="F225" s="367"/>
      <c r="G225" s="273">
        <f t="shared" si="41"/>
        <v>5100</v>
      </c>
      <c r="H225" s="275">
        <v>0</v>
      </c>
      <c r="I225" s="275">
        <v>0</v>
      </c>
      <c r="J225" s="275">
        <v>0</v>
      </c>
      <c r="K225" s="276">
        <v>0</v>
      </c>
      <c r="L225" s="6">
        <f t="shared" si="39"/>
        <v>0</v>
      </c>
      <c r="O225" s="162"/>
    </row>
    <row r="226" spans="1:15" ht="38.25" x14ac:dyDescent="0.25">
      <c r="A226" s="278" t="s">
        <v>110</v>
      </c>
      <c r="B226" s="270" t="s">
        <v>7</v>
      </c>
      <c r="C226" s="271" t="s">
        <v>53</v>
      </c>
      <c r="D226" s="272">
        <v>5100</v>
      </c>
      <c r="E226" s="272">
        <f t="shared" si="40"/>
        <v>5100</v>
      </c>
      <c r="F226" s="367"/>
      <c r="G226" s="273">
        <f t="shared" si="41"/>
        <v>5100</v>
      </c>
      <c r="H226" s="275">
        <v>0</v>
      </c>
      <c r="I226" s="275">
        <v>0</v>
      </c>
      <c r="J226" s="275">
        <v>0</v>
      </c>
      <c r="K226" s="276">
        <v>0</v>
      </c>
      <c r="L226" s="6">
        <f t="shared" si="39"/>
        <v>0</v>
      </c>
      <c r="O226" s="162"/>
    </row>
    <row r="227" spans="1:15" ht="51" x14ac:dyDescent="0.25">
      <c r="A227" s="328" t="s">
        <v>111</v>
      </c>
      <c r="B227" s="270" t="s">
        <v>7</v>
      </c>
      <c r="C227" s="271" t="s">
        <v>53</v>
      </c>
      <c r="D227" s="272">
        <v>4900</v>
      </c>
      <c r="E227" s="272">
        <f t="shared" si="40"/>
        <v>4900</v>
      </c>
      <c r="F227" s="367"/>
      <c r="G227" s="273">
        <f t="shared" si="41"/>
        <v>4900</v>
      </c>
      <c r="H227" s="275">
        <v>0</v>
      </c>
      <c r="I227" s="275">
        <v>0</v>
      </c>
      <c r="J227" s="275">
        <v>0</v>
      </c>
      <c r="K227" s="276">
        <v>0</v>
      </c>
      <c r="L227" s="6">
        <f t="shared" ref="L227:L236" si="42">D227-E227</f>
        <v>0</v>
      </c>
      <c r="O227" s="162"/>
    </row>
    <row r="228" spans="1:15" ht="51" x14ac:dyDescent="0.25">
      <c r="A228" s="279" t="s">
        <v>112</v>
      </c>
      <c r="B228" s="270" t="s">
        <v>7</v>
      </c>
      <c r="C228" s="271" t="s">
        <v>53</v>
      </c>
      <c r="D228" s="272">
        <v>4400</v>
      </c>
      <c r="E228" s="272">
        <f t="shared" si="40"/>
        <v>4400</v>
      </c>
      <c r="F228" s="367"/>
      <c r="G228" s="273">
        <f t="shared" si="41"/>
        <v>4400</v>
      </c>
      <c r="H228" s="275">
        <v>0</v>
      </c>
      <c r="I228" s="275">
        <v>0</v>
      </c>
      <c r="J228" s="275">
        <v>0</v>
      </c>
      <c r="K228" s="276">
        <v>0</v>
      </c>
      <c r="L228" s="6">
        <f t="shared" si="42"/>
        <v>0</v>
      </c>
      <c r="O228" s="162"/>
    </row>
    <row r="229" spans="1:15" ht="51" x14ac:dyDescent="0.25">
      <c r="A229" s="278" t="s">
        <v>113</v>
      </c>
      <c r="B229" s="270" t="s">
        <v>7</v>
      </c>
      <c r="C229" s="271" t="s">
        <v>53</v>
      </c>
      <c r="D229" s="272">
        <v>5200</v>
      </c>
      <c r="E229" s="272">
        <f t="shared" si="40"/>
        <v>5200</v>
      </c>
      <c r="F229" s="367"/>
      <c r="G229" s="273">
        <f t="shared" si="41"/>
        <v>5200</v>
      </c>
      <c r="H229" s="275">
        <v>0</v>
      </c>
      <c r="I229" s="275">
        <v>0</v>
      </c>
      <c r="J229" s="275">
        <v>0</v>
      </c>
      <c r="K229" s="276">
        <v>0</v>
      </c>
      <c r="L229" s="6">
        <f t="shared" si="42"/>
        <v>0</v>
      </c>
      <c r="O229" s="162"/>
    </row>
    <row r="230" spans="1:15" ht="51" x14ac:dyDescent="0.25">
      <c r="A230" s="279" t="s">
        <v>114</v>
      </c>
      <c r="B230" s="270" t="s">
        <v>7</v>
      </c>
      <c r="C230" s="271" t="s">
        <v>53</v>
      </c>
      <c r="D230" s="272">
        <v>4800</v>
      </c>
      <c r="E230" s="272">
        <f t="shared" si="40"/>
        <v>4800</v>
      </c>
      <c r="F230" s="367"/>
      <c r="G230" s="273">
        <f t="shared" si="41"/>
        <v>4800</v>
      </c>
      <c r="H230" s="275">
        <v>0</v>
      </c>
      <c r="I230" s="275">
        <v>0</v>
      </c>
      <c r="J230" s="275">
        <v>0</v>
      </c>
      <c r="K230" s="276">
        <v>0</v>
      </c>
      <c r="L230" s="6">
        <f t="shared" si="42"/>
        <v>0</v>
      </c>
      <c r="O230" s="162"/>
    </row>
    <row r="231" spans="1:15" ht="51" x14ac:dyDescent="0.25">
      <c r="A231" s="278" t="s">
        <v>115</v>
      </c>
      <c r="B231" s="270" t="s">
        <v>7</v>
      </c>
      <c r="C231" s="271" t="s">
        <v>53</v>
      </c>
      <c r="D231" s="272">
        <v>5000</v>
      </c>
      <c r="E231" s="272">
        <f t="shared" si="40"/>
        <v>5000</v>
      </c>
      <c r="F231" s="367"/>
      <c r="G231" s="273">
        <f t="shared" si="41"/>
        <v>5000</v>
      </c>
      <c r="H231" s="275">
        <v>0</v>
      </c>
      <c r="I231" s="275">
        <v>0</v>
      </c>
      <c r="J231" s="275">
        <v>0</v>
      </c>
      <c r="K231" s="276">
        <v>0</v>
      </c>
      <c r="L231" s="6">
        <f t="shared" si="42"/>
        <v>0</v>
      </c>
      <c r="O231" s="162"/>
    </row>
    <row r="232" spans="1:15" ht="51" x14ac:dyDescent="0.25">
      <c r="A232" s="279" t="s">
        <v>116</v>
      </c>
      <c r="B232" s="270" t="s">
        <v>7</v>
      </c>
      <c r="C232" s="271" t="s">
        <v>53</v>
      </c>
      <c r="D232" s="272">
        <v>5500</v>
      </c>
      <c r="E232" s="272">
        <f t="shared" si="40"/>
        <v>5500</v>
      </c>
      <c r="F232" s="367"/>
      <c r="G232" s="273">
        <f t="shared" si="41"/>
        <v>5500</v>
      </c>
      <c r="H232" s="275">
        <v>0</v>
      </c>
      <c r="I232" s="275">
        <v>0</v>
      </c>
      <c r="J232" s="275">
        <v>0</v>
      </c>
      <c r="K232" s="276">
        <v>0</v>
      </c>
      <c r="L232" s="6">
        <f t="shared" si="42"/>
        <v>0</v>
      </c>
      <c r="O232" s="162"/>
    </row>
    <row r="233" spans="1:15" ht="51" x14ac:dyDescent="0.25">
      <c r="A233" s="278" t="s">
        <v>117</v>
      </c>
      <c r="B233" s="270" t="s">
        <v>7</v>
      </c>
      <c r="C233" s="271" t="s">
        <v>53</v>
      </c>
      <c r="D233" s="272">
        <v>4500</v>
      </c>
      <c r="E233" s="272">
        <f t="shared" si="40"/>
        <v>4500</v>
      </c>
      <c r="F233" s="367"/>
      <c r="G233" s="273">
        <f t="shared" si="41"/>
        <v>4500</v>
      </c>
      <c r="H233" s="275">
        <v>0</v>
      </c>
      <c r="I233" s="275">
        <v>0</v>
      </c>
      <c r="J233" s="275">
        <v>0</v>
      </c>
      <c r="K233" s="276">
        <v>0</v>
      </c>
      <c r="L233" s="6">
        <f t="shared" si="42"/>
        <v>0</v>
      </c>
      <c r="O233" s="162"/>
    </row>
    <row r="234" spans="1:15" ht="51" x14ac:dyDescent="0.25">
      <c r="A234" s="314" t="s">
        <v>118</v>
      </c>
      <c r="B234" s="315" t="s">
        <v>7</v>
      </c>
      <c r="C234" s="316" t="s">
        <v>53</v>
      </c>
      <c r="D234" s="272">
        <v>5000</v>
      </c>
      <c r="E234" s="272">
        <f t="shared" si="40"/>
        <v>5000</v>
      </c>
      <c r="F234" s="367"/>
      <c r="G234" s="273">
        <f t="shared" si="41"/>
        <v>5000</v>
      </c>
      <c r="H234" s="275">
        <v>0</v>
      </c>
      <c r="I234" s="317">
        <v>0</v>
      </c>
      <c r="J234" s="317">
        <v>0</v>
      </c>
      <c r="K234" s="318">
        <v>0</v>
      </c>
      <c r="L234" s="6"/>
      <c r="O234" s="162"/>
    </row>
    <row r="235" spans="1:15" ht="25.5" x14ac:dyDescent="0.25">
      <c r="A235" s="248" t="s">
        <v>376</v>
      </c>
      <c r="B235" s="246" t="s">
        <v>7</v>
      </c>
      <c r="C235" s="247" t="s">
        <v>53</v>
      </c>
      <c r="D235" s="8">
        <v>0</v>
      </c>
      <c r="E235" s="8">
        <f t="shared" si="40"/>
        <v>0</v>
      </c>
      <c r="F235" s="366"/>
      <c r="G235" s="10">
        <f t="shared" si="41"/>
        <v>3000000</v>
      </c>
      <c r="H235" s="9">
        <v>3000000</v>
      </c>
      <c r="I235" s="230">
        <v>0</v>
      </c>
      <c r="J235" s="230">
        <v>0</v>
      </c>
      <c r="K235" s="231">
        <v>0</v>
      </c>
      <c r="L235" s="6"/>
      <c r="O235" s="162"/>
    </row>
    <row r="236" spans="1:15" ht="26.25" thickBot="1" x14ac:dyDescent="0.3">
      <c r="A236" s="248" t="s">
        <v>371</v>
      </c>
      <c r="B236" s="246" t="s">
        <v>7</v>
      </c>
      <c r="C236" s="247" t="s">
        <v>53</v>
      </c>
      <c r="D236" s="8">
        <v>4000000</v>
      </c>
      <c r="E236" s="215">
        <f t="shared" si="40"/>
        <v>4000000</v>
      </c>
      <c r="F236" s="369"/>
      <c r="G236" s="249">
        <f t="shared" si="41"/>
        <v>10000000</v>
      </c>
      <c r="H236" s="9">
        <v>6000000</v>
      </c>
      <c r="I236" s="230">
        <v>0</v>
      </c>
      <c r="J236" s="230">
        <v>0</v>
      </c>
      <c r="K236" s="231">
        <v>0</v>
      </c>
      <c r="L236" s="6">
        <f t="shared" si="42"/>
        <v>0</v>
      </c>
      <c r="O236" s="162">
        <f t="shared" si="38"/>
        <v>0</v>
      </c>
    </row>
    <row r="237" spans="1:15" ht="24.95" customHeight="1" thickBot="1" x14ac:dyDescent="0.3">
      <c r="A237" s="510" t="s">
        <v>119</v>
      </c>
      <c r="B237" s="511"/>
      <c r="C237" s="512"/>
      <c r="D237" s="136">
        <f>SUM(D152:D236)</f>
        <v>126129046.78</v>
      </c>
      <c r="E237" s="136">
        <f t="shared" ref="E237:G237" si="43">SUM(E152:E236)</f>
        <v>90892600</v>
      </c>
      <c r="F237" s="136">
        <f t="shared" si="43"/>
        <v>35236447</v>
      </c>
      <c r="G237" s="136">
        <f t="shared" si="43"/>
        <v>219684696</v>
      </c>
      <c r="H237" s="283">
        <f t="shared" ref="H237:K237" si="44">SUM(H152:H236)</f>
        <v>93505589.219999999</v>
      </c>
      <c r="I237" s="136">
        <f t="shared" si="44"/>
        <v>18660</v>
      </c>
      <c r="J237" s="137">
        <f t="shared" si="44"/>
        <v>15700</v>
      </c>
      <c r="K237" s="138">
        <f t="shared" si="44"/>
        <v>15700</v>
      </c>
      <c r="O237" s="162">
        <f t="shared" si="38"/>
        <v>-35236446.780000001</v>
      </c>
    </row>
    <row r="238" spans="1:15" ht="30" customHeight="1" thickBot="1" x14ac:dyDescent="0.25">
      <c r="A238" s="513" t="s">
        <v>301</v>
      </c>
      <c r="B238" s="514"/>
      <c r="C238" s="515"/>
      <c r="D238" s="387">
        <f t="shared" ref="D238:K238" si="45">D13+D17+D53+D56+D84+D94+D150+D237</f>
        <v>150913073.78</v>
      </c>
      <c r="E238" s="387">
        <f t="shared" si="45"/>
        <v>112466627</v>
      </c>
      <c r="F238" s="387">
        <f t="shared" si="45"/>
        <v>38446447</v>
      </c>
      <c r="G238" s="387">
        <f t="shared" si="45"/>
        <v>254412563</v>
      </c>
      <c r="H238" s="387">
        <f t="shared" si="45"/>
        <v>103445429.22</v>
      </c>
      <c r="I238" s="387">
        <f t="shared" si="45"/>
        <v>18660</v>
      </c>
      <c r="J238" s="387">
        <f t="shared" si="45"/>
        <v>15700</v>
      </c>
      <c r="K238" s="387">
        <f t="shared" si="45"/>
        <v>15700</v>
      </c>
      <c r="L238" s="162"/>
      <c r="O238" s="162">
        <f t="shared" si="38"/>
        <v>-38450446.780000001</v>
      </c>
    </row>
    <row r="239" spans="1:15" ht="20.100000000000001" hidden="1" customHeight="1" x14ac:dyDescent="0.25">
      <c r="A239" s="516" t="s">
        <v>120</v>
      </c>
      <c r="B239" s="517"/>
      <c r="C239" s="518"/>
      <c r="D239" s="37">
        <v>740000</v>
      </c>
      <c r="E239" s="37"/>
      <c r="F239" s="37"/>
      <c r="G239" s="37"/>
      <c r="H239" s="38"/>
      <c r="I239" s="38"/>
      <c r="J239" s="39"/>
      <c r="K239" s="40"/>
      <c r="O239" s="162">
        <f t="shared" si="38"/>
        <v>0</v>
      </c>
    </row>
    <row r="240" spans="1:15" ht="35.25" hidden="1" customHeight="1" x14ac:dyDescent="0.25">
      <c r="A240" s="516" t="s">
        <v>120</v>
      </c>
      <c r="B240" s="517"/>
      <c r="C240" s="518"/>
      <c r="D240" s="41">
        <v>0</v>
      </c>
      <c r="E240" s="41"/>
      <c r="F240" s="41"/>
      <c r="G240" s="41"/>
      <c r="H240" s="42"/>
      <c r="I240" s="42"/>
      <c r="J240" s="43"/>
      <c r="K240" s="40"/>
      <c r="O240" s="162">
        <f t="shared" si="38"/>
        <v>0</v>
      </c>
    </row>
    <row r="241" spans="1:15" ht="36.75" customHeight="1" thickBot="1" x14ac:dyDescent="0.25">
      <c r="A241" s="519" t="s">
        <v>253</v>
      </c>
      <c r="B241" s="520"/>
      <c r="C241" s="520"/>
      <c r="D241" s="107">
        <f t="shared" ref="D241:K241" si="46">D244+D250+D275+D297+D311+D342+D359</f>
        <v>96422152</v>
      </c>
      <c r="E241" s="107">
        <f t="shared" si="46"/>
        <v>89392152</v>
      </c>
      <c r="F241" s="107">
        <f t="shared" si="46"/>
        <v>7030000</v>
      </c>
      <c r="G241" s="107">
        <f t="shared" si="46"/>
        <v>144529302</v>
      </c>
      <c r="H241" s="107">
        <f t="shared" si="46"/>
        <v>44555431</v>
      </c>
      <c r="I241" s="107">
        <f t="shared" si="46"/>
        <v>3551719</v>
      </c>
      <c r="J241" s="107">
        <f t="shared" si="46"/>
        <v>0</v>
      </c>
      <c r="K241" s="107">
        <f t="shared" si="46"/>
        <v>0</v>
      </c>
      <c r="O241" s="162">
        <f t="shared" si="38"/>
        <v>-7030000</v>
      </c>
    </row>
    <row r="242" spans="1:15" ht="30" customHeight="1" x14ac:dyDescent="0.2">
      <c r="A242" s="497" t="s">
        <v>121</v>
      </c>
      <c r="B242" s="498"/>
      <c r="C242" s="498"/>
      <c r="D242" s="498"/>
      <c r="E242" s="498"/>
      <c r="F242" s="498"/>
      <c r="G242" s="498"/>
      <c r="H242" s="498"/>
      <c r="I242" s="498"/>
      <c r="J242" s="498"/>
      <c r="K242" s="521"/>
      <c r="O242" s="162">
        <f>E242+H242-G242+I242+J242+K242</f>
        <v>0</v>
      </c>
    </row>
    <row r="243" spans="1:15" ht="25.5" x14ac:dyDescent="0.2">
      <c r="A243" s="407" t="s">
        <v>310</v>
      </c>
      <c r="B243" s="250" t="s">
        <v>7</v>
      </c>
      <c r="C243" s="250" t="s">
        <v>122</v>
      </c>
      <c r="D243" s="251">
        <v>126000</v>
      </c>
      <c r="E243" s="251">
        <f>D243</f>
        <v>126000</v>
      </c>
      <c r="F243" s="252"/>
      <c r="G243" s="252">
        <f>E243+H243+I243+J243+K243</f>
        <v>126000</v>
      </c>
      <c r="H243" s="72">
        <v>0</v>
      </c>
      <c r="I243" s="251">
        <v>0</v>
      </c>
      <c r="J243" s="251">
        <v>0</v>
      </c>
      <c r="K243" s="253">
        <v>0</v>
      </c>
      <c r="O243" s="162"/>
    </row>
    <row r="244" spans="1:15" ht="27" customHeight="1" x14ac:dyDescent="0.2">
      <c r="A244" s="181" t="s">
        <v>123</v>
      </c>
      <c r="B244" s="182"/>
      <c r="C244" s="182"/>
      <c r="D244" s="183">
        <f t="shared" ref="D244:K244" si="47">SUM(D243:D243)</f>
        <v>126000</v>
      </c>
      <c r="E244" s="184">
        <f t="shared" si="47"/>
        <v>126000</v>
      </c>
      <c r="F244" s="184"/>
      <c r="G244" s="183">
        <f t="shared" si="47"/>
        <v>126000</v>
      </c>
      <c r="H244" s="185">
        <f t="shared" si="47"/>
        <v>0</v>
      </c>
      <c r="I244" s="49">
        <f t="shared" si="47"/>
        <v>0</v>
      </c>
      <c r="J244" s="49">
        <f t="shared" si="47"/>
        <v>0</v>
      </c>
      <c r="K244" s="49">
        <f t="shared" si="47"/>
        <v>0</v>
      </c>
      <c r="O244" s="162">
        <f>E244+H244-G244+I244+J244+K244</f>
        <v>0</v>
      </c>
    </row>
    <row r="245" spans="1:15" ht="27" customHeight="1" thickBot="1" x14ac:dyDescent="0.25">
      <c r="A245" s="177" t="s">
        <v>124</v>
      </c>
      <c r="B245" s="178"/>
      <c r="C245" s="178"/>
      <c r="D245" s="179">
        <v>2816500</v>
      </c>
      <c r="E245" s="179">
        <v>2816500</v>
      </c>
      <c r="F245" s="179"/>
      <c r="G245" s="179">
        <v>2816500</v>
      </c>
      <c r="H245" s="180"/>
      <c r="I245" s="180"/>
      <c r="J245" s="180"/>
      <c r="K245" s="180"/>
      <c r="O245" s="162">
        <f>E245+H245-G245+I245+J245+K245</f>
        <v>0</v>
      </c>
    </row>
    <row r="246" spans="1:15" ht="30" customHeight="1" thickBot="1" x14ac:dyDescent="0.25">
      <c r="A246" s="522" t="s">
        <v>125</v>
      </c>
      <c r="B246" s="523"/>
      <c r="C246" s="524"/>
      <c r="D246" s="107">
        <f>D245+D244</f>
        <v>2942500</v>
      </c>
      <c r="E246" s="107">
        <f>E245+E244</f>
        <v>2942500</v>
      </c>
      <c r="F246" s="107"/>
      <c r="G246" s="107">
        <f t="shared" ref="G246:H246" si="48">G245+G244</f>
        <v>2942500</v>
      </c>
      <c r="H246" s="388">
        <f t="shared" si="48"/>
        <v>0</v>
      </c>
      <c r="I246" s="389">
        <v>0</v>
      </c>
      <c r="J246" s="389">
        <v>0</v>
      </c>
      <c r="K246" s="390">
        <v>0</v>
      </c>
      <c r="O246" s="162">
        <f>E246+H246-G246+I246+J246+K246</f>
        <v>0</v>
      </c>
    </row>
    <row r="247" spans="1:15" ht="30" customHeight="1" thickBot="1" x14ac:dyDescent="0.25">
      <c r="A247" s="497" t="s">
        <v>126</v>
      </c>
      <c r="B247" s="498"/>
      <c r="C247" s="498"/>
      <c r="D247" s="498"/>
      <c r="E247" s="498"/>
      <c r="F247" s="498"/>
      <c r="G247" s="498"/>
      <c r="H247" s="499"/>
      <c r="I247" s="499"/>
      <c r="J247" s="499"/>
      <c r="K247" s="500"/>
      <c r="O247" s="162"/>
    </row>
    <row r="248" spans="1:15" ht="18" customHeight="1" x14ac:dyDescent="0.2">
      <c r="A248" s="128" t="s">
        <v>254</v>
      </c>
      <c r="B248" s="129" t="s">
        <v>7</v>
      </c>
      <c r="C248" s="130" t="s">
        <v>127</v>
      </c>
      <c r="D248" s="108">
        <v>8700</v>
      </c>
      <c r="E248" s="108">
        <f>D248</f>
        <v>8700</v>
      </c>
      <c r="F248" s="370"/>
      <c r="G248" s="131">
        <f>E248+H248+I248+J248+K248</f>
        <v>8700</v>
      </c>
      <c r="H248" s="132">
        <v>0</v>
      </c>
      <c r="I248" s="133">
        <v>0</v>
      </c>
      <c r="J248" s="133">
        <v>0</v>
      </c>
      <c r="K248" s="131">
        <v>0</v>
      </c>
      <c r="O248" s="162"/>
    </row>
    <row r="249" spans="1:15" ht="25.5" x14ac:dyDescent="0.2">
      <c r="A249" s="134" t="s">
        <v>255</v>
      </c>
      <c r="B249" s="127" t="s">
        <v>7</v>
      </c>
      <c r="C249" s="127" t="s">
        <v>127</v>
      </c>
      <c r="D249" s="44">
        <v>200000</v>
      </c>
      <c r="E249" s="44">
        <f>D249</f>
        <v>200000</v>
      </c>
      <c r="F249" s="371"/>
      <c r="G249" s="45">
        <f>E249+H249+I249+J249+K249</f>
        <v>200000</v>
      </c>
      <c r="H249" s="46">
        <v>0</v>
      </c>
      <c r="I249" s="44">
        <v>0</v>
      </c>
      <c r="J249" s="44">
        <v>0</v>
      </c>
      <c r="K249" s="45">
        <v>0</v>
      </c>
      <c r="O249" s="162"/>
    </row>
    <row r="250" spans="1:15" ht="27" customHeight="1" x14ac:dyDescent="0.2">
      <c r="A250" s="47" t="s">
        <v>128</v>
      </c>
      <c r="B250" s="48"/>
      <c r="C250" s="48"/>
      <c r="D250" s="49">
        <f>SUM(D248:D249)</f>
        <v>208700</v>
      </c>
      <c r="E250" s="49">
        <f t="shared" ref="E250:K250" si="49">SUM(E248:E249)</f>
        <v>208700</v>
      </c>
      <c r="F250" s="372"/>
      <c r="G250" s="50">
        <f t="shared" si="49"/>
        <v>208700</v>
      </c>
      <c r="H250" s="51">
        <f t="shared" si="49"/>
        <v>0</v>
      </c>
      <c r="I250" s="49">
        <f t="shared" si="49"/>
        <v>0</v>
      </c>
      <c r="J250" s="49">
        <f t="shared" si="49"/>
        <v>0</v>
      </c>
      <c r="K250" s="50">
        <f t="shared" si="49"/>
        <v>0</v>
      </c>
      <c r="O250" s="162"/>
    </row>
    <row r="251" spans="1:15" ht="27" customHeight="1" thickBot="1" x14ac:dyDescent="0.25">
      <c r="A251" s="52" t="s">
        <v>129</v>
      </c>
      <c r="B251" s="53"/>
      <c r="C251" s="53"/>
      <c r="D251" s="54">
        <v>35600</v>
      </c>
      <c r="E251" s="54">
        <v>35600</v>
      </c>
      <c r="F251" s="373">
        <v>0</v>
      </c>
      <c r="G251" s="55">
        <v>35600</v>
      </c>
      <c r="H251" s="56"/>
      <c r="I251" s="57"/>
      <c r="J251" s="57"/>
      <c r="K251" s="58"/>
      <c r="O251" s="162"/>
    </row>
    <row r="252" spans="1:15" ht="30" customHeight="1" thickBot="1" x14ac:dyDescent="0.25">
      <c r="A252" s="476" t="s">
        <v>130</v>
      </c>
      <c r="B252" s="477"/>
      <c r="C252" s="478"/>
      <c r="D252" s="389">
        <f>D251+D250</f>
        <v>244300</v>
      </c>
      <c r="E252" s="389">
        <f t="shared" ref="E252:K252" si="50">E251+E250</f>
        <v>244300</v>
      </c>
      <c r="F252" s="389"/>
      <c r="G252" s="389">
        <f t="shared" si="50"/>
        <v>244300</v>
      </c>
      <c r="H252" s="389">
        <f t="shared" si="50"/>
        <v>0</v>
      </c>
      <c r="I252" s="389">
        <f t="shared" si="50"/>
        <v>0</v>
      </c>
      <c r="J252" s="389">
        <f t="shared" si="50"/>
        <v>0</v>
      </c>
      <c r="K252" s="390">
        <f t="shared" si="50"/>
        <v>0</v>
      </c>
      <c r="O252" s="162"/>
    </row>
    <row r="253" spans="1:15" ht="30" customHeight="1" thickBot="1" x14ac:dyDescent="0.25">
      <c r="A253" s="479" t="s">
        <v>14</v>
      </c>
      <c r="B253" s="480"/>
      <c r="C253" s="480"/>
      <c r="D253" s="480"/>
      <c r="E253" s="480"/>
      <c r="F253" s="480"/>
      <c r="G253" s="480"/>
      <c r="H253" s="480"/>
      <c r="I253" s="480"/>
      <c r="J253" s="480"/>
      <c r="K253" s="481"/>
      <c r="O253" s="162">
        <f t="shared" ref="O253:O278" si="51">E253+H253-G253+I253+J253+K253</f>
        <v>0</v>
      </c>
    </row>
    <row r="254" spans="1:15" ht="25.5" x14ac:dyDescent="0.25">
      <c r="A254" s="329" t="s">
        <v>131</v>
      </c>
      <c r="B254" s="330" t="s">
        <v>7</v>
      </c>
      <c r="C254" s="330" t="s">
        <v>132</v>
      </c>
      <c r="D254" s="331">
        <v>3293900</v>
      </c>
      <c r="E254" s="331">
        <f>D254</f>
        <v>3293900</v>
      </c>
      <c r="F254" s="374"/>
      <c r="G254" s="332">
        <f>D254+H254+I254+J254+K254</f>
        <v>3293900</v>
      </c>
      <c r="H254" s="333">
        <v>0</v>
      </c>
      <c r="I254" s="331">
        <v>0</v>
      </c>
      <c r="J254" s="331">
        <v>0</v>
      </c>
      <c r="K254" s="334">
        <v>0</v>
      </c>
      <c r="O254" s="162">
        <f t="shared" si="51"/>
        <v>0</v>
      </c>
    </row>
    <row r="255" spans="1:15" ht="25.5" x14ac:dyDescent="0.25">
      <c r="A255" s="300" t="s">
        <v>133</v>
      </c>
      <c r="B255" s="298" t="s">
        <v>7</v>
      </c>
      <c r="C255" s="298" t="s">
        <v>132</v>
      </c>
      <c r="D255" s="301">
        <v>2740400</v>
      </c>
      <c r="E255" s="301">
        <f t="shared" ref="E255:E274" si="52">D255</f>
        <v>2740400</v>
      </c>
      <c r="F255" s="375"/>
      <c r="G255" s="303">
        <f t="shared" ref="G255:G274" si="53">D255+H255+I255+J255+K255</f>
        <v>2740400</v>
      </c>
      <c r="H255" s="335">
        <v>0</v>
      </c>
      <c r="I255" s="301">
        <v>0</v>
      </c>
      <c r="J255" s="301">
        <v>0</v>
      </c>
      <c r="K255" s="302">
        <v>0</v>
      </c>
      <c r="O255" s="162">
        <f t="shared" si="51"/>
        <v>0</v>
      </c>
    </row>
    <row r="256" spans="1:15" ht="38.25" x14ac:dyDescent="0.25">
      <c r="A256" s="59" t="s">
        <v>134</v>
      </c>
      <c r="B256" s="60" t="s">
        <v>7</v>
      </c>
      <c r="C256" s="60" t="s">
        <v>132</v>
      </c>
      <c r="D256" s="44">
        <v>24300</v>
      </c>
      <c r="E256" s="44">
        <f t="shared" si="52"/>
        <v>24300</v>
      </c>
      <c r="F256" s="371"/>
      <c r="G256" s="63">
        <f t="shared" si="53"/>
        <v>24300</v>
      </c>
      <c r="H256" s="62">
        <v>0</v>
      </c>
      <c r="I256" s="44">
        <v>0</v>
      </c>
      <c r="J256" s="44">
        <v>0</v>
      </c>
      <c r="K256" s="45">
        <v>0</v>
      </c>
      <c r="O256" s="162">
        <f t="shared" si="51"/>
        <v>0</v>
      </c>
    </row>
    <row r="257" spans="1:15" ht="38.25" x14ac:dyDescent="0.25">
      <c r="A257" s="59" t="s">
        <v>135</v>
      </c>
      <c r="B257" s="60" t="s">
        <v>7</v>
      </c>
      <c r="C257" s="60" t="s">
        <v>132</v>
      </c>
      <c r="D257" s="44">
        <v>23000</v>
      </c>
      <c r="E257" s="44">
        <f t="shared" si="52"/>
        <v>23000</v>
      </c>
      <c r="F257" s="371"/>
      <c r="G257" s="63">
        <f t="shared" si="53"/>
        <v>23000</v>
      </c>
      <c r="H257" s="62">
        <v>0</v>
      </c>
      <c r="I257" s="44">
        <v>0</v>
      </c>
      <c r="J257" s="44">
        <v>0</v>
      </c>
      <c r="K257" s="45">
        <v>0</v>
      </c>
      <c r="O257" s="162">
        <f t="shared" si="51"/>
        <v>0</v>
      </c>
    </row>
    <row r="258" spans="1:15" ht="38.25" x14ac:dyDescent="0.25">
      <c r="A258" s="59" t="s">
        <v>136</v>
      </c>
      <c r="B258" s="60" t="s">
        <v>7</v>
      </c>
      <c r="C258" s="60" t="s">
        <v>132</v>
      </c>
      <c r="D258" s="44">
        <v>25000</v>
      </c>
      <c r="E258" s="44">
        <f t="shared" si="52"/>
        <v>25000</v>
      </c>
      <c r="F258" s="371"/>
      <c r="G258" s="63">
        <f t="shared" si="53"/>
        <v>25000</v>
      </c>
      <c r="H258" s="62">
        <v>0</v>
      </c>
      <c r="I258" s="44">
        <v>0</v>
      </c>
      <c r="J258" s="44">
        <v>0</v>
      </c>
      <c r="K258" s="45">
        <v>0</v>
      </c>
      <c r="O258" s="162">
        <f t="shared" si="51"/>
        <v>0</v>
      </c>
    </row>
    <row r="259" spans="1:15" ht="42" customHeight="1" x14ac:dyDescent="0.25">
      <c r="A259" s="59" t="s">
        <v>137</v>
      </c>
      <c r="B259" s="60" t="s">
        <v>7</v>
      </c>
      <c r="C259" s="60" t="s">
        <v>132</v>
      </c>
      <c r="D259" s="44">
        <v>12100</v>
      </c>
      <c r="E259" s="44">
        <f t="shared" si="52"/>
        <v>12100</v>
      </c>
      <c r="F259" s="371"/>
      <c r="G259" s="63">
        <f t="shared" si="53"/>
        <v>12100</v>
      </c>
      <c r="H259" s="62">
        <v>0</v>
      </c>
      <c r="I259" s="44">
        <v>0</v>
      </c>
      <c r="J259" s="44">
        <v>0</v>
      </c>
      <c r="K259" s="45">
        <v>0</v>
      </c>
      <c r="O259" s="162">
        <f t="shared" si="51"/>
        <v>0</v>
      </c>
    </row>
    <row r="260" spans="1:15" ht="40.5" customHeight="1" x14ac:dyDescent="0.25">
      <c r="A260" s="59" t="s">
        <v>315</v>
      </c>
      <c r="B260" s="60" t="s">
        <v>7</v>
      </c>
      <c r="C260" s="60" t="s">
        <v>132</v>
      </c>
      <c r="D260" s="44">
        <v>3600</v>
      </c>
      <c r="E260" s="44">
        <f t="shared" si="52"/>
        <v>3600</v>
      </c>
      <c r="F260" s="371"/>
      <c r="G260" s="63">
        <f t="shared" si="53"/>
        <v>3600</v>
      </c>
      <c r="H260" s="62">
        <v>0</v>
      </c>
      <c r="I260" s="44">
        <v>0</v>
      </c>
      <c r="J260" s="44">
        <v>0</v>
      </c>
      <c r="K260" s="45">
        <v>0</v>
      </c>
      <c r="O260" s="162">
        <f t="shared" si="51"/>
        <v>0</v>
      </c>
    </row>
    <row r="261" spans="1:15" ht="45.75" customHeight="1" x14ac:dyDescent="0.25">
      <c r="A261" s="59" t="s">
        <v>318</v>
      </c>
      <c r="B261" s="60" t="s">
        <v>7</v>
      </c>
      <c r="C261" s="60" t="s">
        <v>132</v>
      </c>
      <c r="D261" s="44">
        <v>97000</v>
      </c>
      <c r="E261" s="44">
        <f t="shared" si="52"/>
        <v>97000</v>
      </c>
      <c r="F261" s="371"/>
      <c r="G261" s="63">
        <f t="shared" si="53"/>
        <v>97000</v>
      </c>
      <c r="H261" s="62">
        <v>0</v>
      </c>
      <c r="I261" s="44">
        <v>0</v>
      </c>
      <c r="J261" s="44">
        <v>0</v>
      </c>
      <c r="K261" s="45">
        <v>0</v>
      </c>
      <c r="O261" s="162"/>
    </row>
    <row r="262" spans="1:15" ht="45.75" customHeight="1" x14ac:dyDescent="0.25">
      <c r="A262" s="59" t="s">
        <v>316</v>
      </c>
      <c r="B262" s="60" t="s">
        <v>7</v>
      </c>
      <c r="C262" s="60" t="s">
        <v>132</v>
      </c>
      <c r="D262" s="44">
        <v>23000</v>
      </c>
      <c r="E262" s="44">
        <f t="shared" si="52"/>
        <v>23000</v>
      </c>
      <c r="F262" s="371"/>
      <c r="G262" s="63">
        <f t="shared" si="53"/>
        <v>23000</v>
      </c>
      <c r="H262" s="62">
        <v>0</v>
      </c>
      <c r="I262" s="44">
        <v>0</v>
      </c>
      <c r="J262" s="44">
        <v>0</v>
      </c>
      <c r="K262" s="45">
        <v>0</v>
      </c>
      <c r="O262" s="162"/>
    </row>
    <row r="263" spans="1:15" ht="45.75" customHeight="1" x14ac:dyDescent="0.25">
      <c r="A263" s="59" t="s">
        <v>317</v>
      </c>
      <c r="B263" s="60" t="s">
        <v>7</v>
      </c>
      <c r="C263" s="60" t="s">
        <v>132</v>
      </c>
      <c r="D263" s="44">
        <v>32200</v>
      </c>
      <c r="E263" s="44">
        <f t="shared" si="52"/>
        <v>32200</v>
      </c>
      <c r="F263" s="371"/>
      <c r="G263" s="63">
        <f t="shared" si="53"/>
        <v>32200</v>
      </c>
      <c r="H263" s="62">
        <v>0</v>
      </c>
      <c r="I263" s="44">
        <v>0</v>
      </c>
      <c r="J263" s="44">
        <v>0</v>
      </c>
      <c r="K263" s="45">
        <v>0</v>
      </c>
      <c r="O263" s="162"/>
    </row>
    <row r="264" spans="1:15" ht="45.75" customHeight="1" x14ac:dyDescent="0.25">
      <c r="A264" s="59" t="s">
        <v>319</v>
      </c>
      <c r="B264" s="60" t="s">
        <v>7</v>
      </c>
      <c r="C264" s="60" t="s">
        <v>132</v>
      </c>
      <c r="D264" s="44">
        <v>23600</v>
      </c>
      <c r="E264" s="44">
        <f t="shared" si="52"/>
        <v>23600</v>
      </c>
      <c r="F264" s="371"/>
      <c r="G264" s="63">
        <f t="shared" si="53"/>
        <v>23600</v>
      </c>
      <c r="H264" s="62">
        <v>0</v>
      </c>
      <c r="I264" s="44">
        <v>0</v>
      </c>
      <c r="J264" s="44">
        <v>0</v>
      </c>
      <c r="K264" s="45">
        <v>0</v>
      </c>
      <c r="O264" s="162"/>
    </row>
    <row r="265" spans="1:15" ht="38.25" x14ac:dyDescent="0.25">
      <c r="A265" s="59" t="s">
        <v>314</v>
      </c>
      <c r="B265" s="60" t="s">
        <v>7</v>
      </c>
      <c r="C265" s="60" t="s">
        <v>132</v>
      </c>
      <c r="D265" s="44">
        <v>4800</v>
      </c>
      <c r="E265" s="44">
        <f t="shared" si="52"/>
        <v>4800</v>
      </c>
      <c r="F265" s="371"/>
      <c r="G265" s="63">
        <f t="shared" si="53"/>
        <v>4800</v>
      </c>
      <c r="H265" s="62">
        <v>0</v>
      </c>
      <c r="I265" s="44">
        <v>0</v>
      </c>
      <c r="J265" s="44">
        <v>0</v>
      </c>
      <c r="K265" s="45">
        <v>0</v>
      </c>
      <c r="O265" s="162">
        <f t="shared" si="51"/>
        <v>0</v>
      </c>
    </row>
    <row r="266" spans="1:15" ht="38.25" x14ac:dyDescent="0.25">
      <c r="A266" s="59" t="s">
        <v>372</v>
      </c>
      <c r="B266" s="60" t="s">
        <v>7</v>
      </c>
      <c r="C266" s="60" t="s">
        <v>132</v>
      </c>
      <c r="D266" s="44">
        <v>119150</v>
      </c>
      <c r="E266" s="44">
        <f t="shared" si="52"/>
        <v>119150</v>
      </c>
      <c r="F266" s="371"/>
      <c r="G266" s="63">
        <f t="shared" si="53"/>
        <v>119150</v>
      </c>
      <c r="H266" s="62">
        <v>0</v>
      </c>
      <c r="I266" s="44">
        <v>0</v>
      </c>
      <c r="J266" s="44">
        <v>0</v>
      </c>
      <c r="K266" s="45">
        <v>0</v>
      </c>
      <c r="O266" s="162">
        <f t="shared" si="51"/>
        <v>0</v>
      </c>
    </row>
    <row r="267" spans="1:15" ht="38.25" x14ac:dyDescent="0.25">
      <c r="A267" s="59" t="s">
        <v>373</v>
      </c>
      <c r="B267" s="60" t="s">
        <v>7</v>
      </c>
      <c r="C267" s="60" t="s">
        <v>132</v>
      </c>
      <c r="D267" s="44">
        <v>30700</v>
      </c>
      <c r="E267" s="44">
        <f t="shared" si="52"/>
        <v>30700</v>
      </c>
      <c r="F267" s="371"/>
      <c r="G267" s="63">
        <f t="shared" si="53"/>
        <v>30700</v>
      </c>
      <c r="H267" s="62">
        <v>0</v>
      </c>
      <c r="I267" s="44">
        <v>0</v>
      </c>
      <c r="J267" s="44">
        <v>0</v>
      </c>
      <c r="K267" s="45">
        <v>0</v>
      </c>
      <c r="O267" s="162">
        <f t="shared" si="51"/>
        <v>0</v>
      </c>
    </row>
    <row r="268" spans="1:15" ht="38.25" x14ac:dyDescent="0.25">
      <c r="A268" s="59" t="s">
        <v>374</v>
      </c>
      <c r="B268" s="60" t="s">
        <v>7</v>
      </c>
      <c r="C268" s="60" t="s">
        <v>132</v>
      </c>
      <c r="D268" s="44">
        <v>34100</v>
      </c>
      <c r="E268" s="44">
        <f t="shared" si="52"/>
        <v>34100</v>
      </c>
      <c r="F268" s="371"/>
      <c r="G268" s="63">
        <f t="shared" si="53"/>
        <v>34100</v>
      </c>
      <c r="H268" s="62">
        <v>0</v>
      </c>
      <c r="I268" s="44">
        <v>0</v>
      </c>
      <c r="J268" s="44">
        <v>0</v>
      </c>
      <c r="K268" s="45">
        <v>0</v>
      </c>
      <c r="O268" s="162">
        <f t="shared" si="51"/>
        <v>0</v>
      </c>
    </row>
    <row r="269" spans="1:15" ht="38.25" x14ac:dyDescent="0.25">
      <c r="A269" s="59" t="s">
        <v>375</v>
      </c>
      <c r="B269" s="60" t="s">
        <v>7</v>
      </c>
      <c r="C269" s="60" t="s">
        <v>132</v>
      </c>
      <c r="D269" s="44">
        <v>13800</v>
      </c>
      <c r="E269" s="44">
        <f t="shared" si="52"/>
        <v>13800</v>
      </c>
      <c r="F269" s="371"/>
      <c r="G269" s="63">
        <f t="shared" si="53"/>
        <v>13800</v>
      </c>
      <c r="H269" s="62">
        <v>0</v>
      </c>
      <c r="I269" s="44">
        <v>0</v>
      </c>
      <c r="J269" s="44">
        <v>0</v>
      </c>
      <c r="K269" s="45">
        <v>0</v>
      </c>
      <c r="O269" s="162">
        <f t="shared" si="51"/>
        <v>0</v>
      </c>
    </row>
    <row r="270" spans="1:15" ht="25.5" x14ac:dyDescent="0.25">
      <c r="A270" s="59" t="s">
        <v>138</v>
      </c>
      <c r="B270" s="60" t="s">
        <v>7</v>
      </c>
      <c r="C270" s="60" t="s">
        <v>132</v>
      </c>
      <c r="D270" s="44">
        <v>2502801</v>
      </c>
      <c r="E270" s="44">
        <f t="shared" si="52"/>
        <v>2502801</v>
      </c>
      <c r="F270" s="371"/>
      <c r="G270" s="63">
        <f t="shared" si="53"/>
        <v>5228888</v>
      </c>
      <c r="H270" s="62">
        <v>2726087</v>
      </c>
      <c r="I270" s="44">
        <v>0</v>
      </c>
      <c r="J270" s="44">
        <v>0</v>
      </c>
      <c r="K270" s="45">
        <v>0</v>
      </c>
      <c r="O270" s="162">
        <f t="shared" si="51"/>
        <v>0</v>
      </c>
    </row>
    <row r="271" spans="1:15" ht="25.5" x14ac:dyDescent="0.25">
      <c r="A271" s="59" t="s">
        <v>139</v>
      </c>
      <c r="B271" s="60" t="s">
        <v>7</v>
      </c>
      <c r="C271" s="60" t="s">
        <v>132</v>
      </c>
      <c r="D271" s="44">
        <v>134500</v>
      </c>
      <c r="E271" s="44">
        <f t="shared" si="52"/>
        <v>134500</v>
      </c>
      <c r="F271" s="371"/>
      <c r="G271" s="63">
        <f t="shared" si="53"/>
        <v>134500</v>
      </c>
      <c r="H271" s="62">
        <v>0</v>
      </c>
      <c r="I271" s="44">
        <v>0</v>
      </c>
      <c r="J271" s="44">
        <v>0</v>
      </c>
      <c r="K271" s="45">
        <v>0</v>
      </c>
      <c r="O271" s="162">
        <f t="shared" si="51"/>
        <v>0</v>
      </c>
    </row>
    <row r="272" spans="1:15" ht="38.25" x14ac:dyDescent="0.25">
      <c r="A272" s="59" t="s">
        <v>140</v>
      </c>
      <c r="B272" s="60" t="s">
        <v>7</v>
      </c>
      <c r="C272" s="60" t="s">
        <v>132</v>
      </c>
      <c r="D272" s="44">
        <v>26000</v>
      </c>
      <c r="E272" s="44">
        <f t="shared" si="52"/>
        <v>26000</v>
      </c>
      <c r="F272" s="371"/>
      <c r="G272" s="63">
        <f t="shared" si="53"/>
        <v>78400</v>
      </c>
      <c r="H272" s="62">
        <v>52400</v>
      </c>
      <c r="I272" s="44">
        <v>0</v>
      </c>
      <c r="J272" s="44">
        <v>0</v>
      </c>
      <c r="K272" s="45">
        <v>0</v>
      </c>
      <c r="O272" s="162"/>
    </row>
    <row r="273" spans="1:15" ht="38.25" x14ac:dyDescent="0.25">
      <c r="A273" s="59" t="s">
        <v>141</v>
      </c>
      <c r="B273" s="60" t="s">
        <v>7</v>
      </c>
      <c r="C273" s="60" t="s">
        <v>132</v>
      </c>
      <c r="D273" s="44">
        <v>5750</v>
      </c>
      <c r="E273" s="44">
        <f t="shared" si="52"/>
        <v>5750</v>
      </c>
      <c r="F273" s="371"/>
      <c r="G273" s="63">
        <f t="shared" si="53"/>
        <v>15526</v>
      </c>
      <c r="H273" s="62">
        <v>9776</v>
      </c>
      <c r="I273" s="44">
        <v>0</v>
      </c>
      <c r="J273" s="44">
        <v>0</v>
      </c>
      <c r="K273" s="45">
        <v>0</v>
      </c>
      <c r="O273" s="162"/>
    </row>
    <row r="274" spans="1:15" ht="39" thickBot="1" x14ac:dyDescent="0.3">
      <c r="A274" s="256" t="s">
        <v>284</v>
      </c>
      <c r="B274" s="60" t="s">
        <v>7</v>
      </c>
      <c r="C274" s="60" t="s">
        <v>132</v>
      </c>
      <c r="D274" s="257">
        <v>833200</v>
      </c>
      <c r="E274" s="44">
        <f t="shared" si="52"/>
        <v>833200</v>
      </c>
      <c r="F274" s="371"/>
      <c r="G274" s="63">
        <f t="shared" si="53"/>
        <v>833200</v>
      </c>
      <c r="H274" s="258">
        <v>0</v>
      </c>
      <c r="I274" s="259">
        <v>0</v>
      </c>
      <c r="J274" s="259">
        <v>0</v>
      </c>
      <c r="K274" s="260">
        <v>0</v>
      </c>
      <c r="O274" s="162"/>
    </row>
    <row r="275" spans="1:15" ht="24.95" customHeight="1" thickBot="1" x14ac:dyDescent="0.25">
      <c r="A275" s="482" t="s">
        <v>142</v>
      </c>
      <c r="B275" s="483"/>
      <c r="C275" s="484"/>
      <c r="D275" s="75">
        <f>SUM(D254:D274)</f>
        <v>10002901</v>
      </c>
      <c r="E275" s="75">
        <f t="shared" ref="E275:K275" si="54">SUM(E254:E274)</f>
        <v>10002901</v>
      </c>
      <c r="F275" s="75"/>
      <c r="G275" s="75">
        <f t="shared" si="54"/>
        <v>12791164</v>
      </c>
      <c r="H275" s="75">
        <f t="shared" si="54"/>
        <v>2788263</v>
      </c>
      <c r="I275" s="75">
        <f t="shared" si="54"/>
        <v>0</v>
      </c>
      <c r="J275" s="75">
        <f t="shared" si="54"/>
        <v>0</v>
      </c>
      <c r="K275" s="75">
        <f t="shared" si="54"/>
        <v>0</v>
      </c>
      <c r="O275" s="162">
        <f t="shared" si="51"/>
        <v>0</v>
      </c>
    </row>
    <row r="276" spans="1:15" ht="20.100000000000001" customHeight="1" thickBot="1" x14ac:dyDescent="0.25">
      <c r="A276" s="485" t="s">
        <v>143</v>
      </c>
      <c r="B276" s="486"/>
      <c r="C276" s="486"/>
      <c r="D276" s="112">
        <v>22730</v>
      </c>
      <c r="E276" s="112">
        <v>22730</v>
      </c>
      <c r="F276" s="376"/>
      <c r="G276" s="113">
        <v>22730</v>
      </c>
      <c r="H276" s="111">
        <v>0</v>
      </c>
      <c r="I276" s="109">
        <v>0</v>
      </c>
      <c r="J276" s="109">
        <v>0</v>
      </c>
      <c r="K276" s="110">
        <v>0</v>
      </c>
      <c r="O276" s="162">
        <f t="shared" si="51"/>
        <v>0</v>
      </c>
    </row>
    <row r="277" spans="1:15" ht="30" customHeight="1" thickBot="1" x14ac:dyDescent="0.25">
      <c r="A277" s="487" t="s">
        <v>144</v>
      </c>
      <c r="B277" s="488"/>
      <c r="C277" s="488"/>
      <c r="D277" s="391">
        <f>D275+D276</f>
        <v>10025631</v>
      </c>
      <c r="E277" s="391">
        <f t="shared" ref="E277:K277" si="55">E275+E276</f>
        <v>10025631</v>
      </c>
      <c r="F277" s="391"/>
      <c r="G277" s="391">
        <f t="shared" si="55"/>
        <v>12813894</v>
      </c>
      <c r="H277" s="391">
        <f t="shared" si="55"/>
        <v>2788263</v>
      </c>
      <c r="I277" s="391">
        <f t="shared" si="55"/>
        <v>0</v>
      </c>
      <c r="J277" s="391">
        <f t="shared" si="55"/>
        <v>0</v>
      </c>
      <c r="K277" s="392">
        <f t="shared" si="55"/>
        <v>0</v>
      </c>
      <c r="O277" s="162">
        <f t="shared" si="51"/>
        <v>0</v>
      </c>
    </row>
    <row r="278" spans="1:15" ht="30" customHeight="1" thickBot="1" x14ac:dyDescent="0.25">
      <c r="A278" s="450" t="s">
        <v>145</v>
      </c>
      <c r="B278" s="451"/>
      <c r="C278" s="451"/>
      <c r="D278" s="451"/>
      <c r="E278" s="451"/>
      <c r="F278" s="451"/>
      <c r="G278" s="451"/>
      <c r="H278" s="451"/>
      <c r="I278" s="451"/>
      <c r="J278" s="451"/>
      <c r="K278" s="452"/>
      <c r="O278" s="162">
        <f t="shared" si="51"/>
        <v>0</v>
      </c>
    </row>
    <row r="279" spans="1:15" ht="25.5" x14ac:dyDescent="0.25">
      <c r="A279" s="300" t="s">
        <v>147</v>
      </c>
      <c r="B279" s="298" t="s">
        <v>7</v>
      </c>
      <c r="C279" s="298" t="s">
        <v>146</v>
      </c>
      <c r="D279" s="301">
        <v>10120200</v>
      </c>
      <c r="E279" s="301">
        <v>8620200</v>
      </c>
      <c r="F279" s="375">
        <v>1500000</v>
      </c>
      <c r="G279" s="303">
        <f t="shared" ref="G279:G296" si="56">D279+H279+I279+J279+K279</f>
        <v>12000000</v>
      </c>
      <c r="H279" s="304">
        <v>1879800</v>
      </c>
      <c r="I279" s="301">
        <v>0</v>
      </c>
      <c r="J279" s="301">
        <v>0</v>
      </c>
      <c r="K279" s="302">
        <v>0</v>
      </c>
      <c r="O279" s="162">
        <f t="shared" ref="O279:O281" si="57">E279+H279-G279+I279+J279+K279</f>
        <v>-1500000</v>
      </c>
    </row>
    <row r="280" spans="1:15" ht="38.25" x14ac:dyDescent="0.25">
      <c r="A280" s="59" t="s">
        <v>148</v>
      </c>
      <c r="B280" s="60" t="s">
        <v>7</v>
      </c>
      <c r="C280" s="60" t="s">
        <v>146</v>
      </c>
      <c r="D280" s="44">
        <v>47600</v>
      </c>
      <c r="E280" s="44">
        <f t="shared" ref="E280:E296" si="58">D280</f>
        <v>47600</v>
      </c>
      <c r="F280" s="371"/>
      <c r="G280" s="63">
        <f t="shared" si="56"/>
        <v>47600</v>
      </c>
      <c r="H280" s="46">
        <v>0</v>
      </c>
      <c r="I280" s="44">
        <v>0</v>
      </c>
      <c r="J280" s="44">
        <v>0</v>
      </c>
      <c r="K280" s="45">
        <v>0</v>
      </c>
      <c r="O280" s="162">
        <f t="shared" si="57"/>
        <v>0</v>
      </c>
    </row>
    <row r="281" spans="1:15" ht="51" x14ac:dyDescent="0.25">
      <c r="A281" s="59" t="s">
        <v>149</v>
      </c>
      <c r="B281" s="60" t="s">
        <v>7</v>
      </c>
      <c r="C281" s="60" t="s">
        <v>146</v>
      </c>
      <c r="D281" s="44">
        <v>76600</v>
      </c>
      <c r="E281" s="44">
        <f t="shared" si="58"/>
        <v>76600</v>
      </c>
      <c r="F281" s="371"/>
      <c r="G281" s="63">
        <f t="shared" si="56"/>
        <v>76600</v>
      </c>
      <c r="H281" s="46">
        <v>0</v>
      </c>
      <c r="I281" s="44">
        <v>0</v>
      </c>
      <c r="J281" s="44">
        <v>0</v>
      </c>
      <c r="K281" s="45">
        <v>0</v>
      </c>
      <c r="O281" s="162">
        <f t="shared" si="57"/>
        <v>0</v>
      </c>
    </row>
    <row r="282" spans="1:15" ht="38.25" x14ac:dyDescent="0.25">
      <c r="A282" s="59" t="s">
        <v>251</v>
      </c>
      <c r="B282" s="60" t="s">
        <v>7</v>
      </c>
      <c r="C282" s="60" t="s">
        <v>146</v>
      </c>
      <c r="D282" s="44">
        <v>3100000</v>
      </c>
      <c r="E282" s="44">
        <f t="shared" si="58"/>
        <v>3100000</v>
      </c>
      <c r="F282" s="371"/>
      <c r="G282" s="63">
        <f t="shared" si="56"/>
        <v>6175000</v>
      </c>
      <c r="H282" s="46">
        <v>3075000</v>
      </c>
      <c r="I282" s="44">
        <v>0</v>
      </c>
      <c r="J282" s="44">
        <v>0</v>
      </c>
      <c r="K282" s="45">
        <v>0</v>
      </c>
      <c r="O282" s="162"/>
    </row>
    <row r="283" spans="1:15" ht="38.25" x14ac:dyDescent="0.25">
      <c r="A283" s="59" t="s">
        <v>249</v>
      </c>
      <c r="B283" s="60" t="s">
        <v>7</v>
      </c>
      <c r="C283" s="60" t="s">
        <v>146</v>
      </c>
      <c r="D283" s="44">
        <v>281435</v>
      </c>
      <c r="E283" s="44">
        <f t="shared" si="58"/>
        <v>281435</v>
      </c>
      <c r="F283" s="371"/>
      <c r="G283" s="63">
        <f t="shared" si="56"/>
        <v>281435</v>
      </c>
      <c r="H283" s="46">
        <v>0</v>
      </c>
      <c r="I283" s="44">
        <v>0</v>
      </c>
      <c r="J283" s="44">
        <v>0</v>
      </c>
      <c r="K283" s="45">
        <v>0</v>
      </c>
      <c r="O283" s="162"/>
    </row>
    <row r="284" spans="1:15" ht="51" x14ac:dyDescent="0.25">
      <c r="A284" s="59" t="s">
        <v>252</v>
      </c>
      <c r="B284" s="60" t="s">
        <v>7</v>
      </c>
      <c r="C284" s="60" t="s">
        <v>146</v>
      </c>
      <c r="D284" s="44">
        <v>59500</v>
      </c>
      <c r="E284" s="44">
        <f t="shared" si="58"/>
        <v>59500</v>
      </c>
      <c r="F284" s="371"/>
      <c r="G284" s="63">
        <f t="shared" si="56"/>
        <v>79000</v>
      </c>
      <c r="H284" s="46">
        <v>19500</v>
      </c>
      <c r="I284" s="44">
        <v>0</v>
      </c>
      <c r="J284" s="44">
        <v>0</v>
      </c>
      <c r="K284" s="45">
        <v>0</v>
      </c>
      <c r="O284" s="162"/>
    </row>
    <row r="285" spans="1:15" ht="51" x14ac:dyDescent="0.25">
      <c r="A285" s="59" t="s">
        <v>250</v>
      </c>
      <c r="B285" s="60" t="s">
        <v>7</v>
      </c>
      <c r="C285" s="60" t="s">
        <v>146</v>
      </c>
      <c r="D285" s="44">
        <v>13400</v>
      </c>
      <c r="E285" s="44">
        <f t="shared" si="58"/>
        <v>13400</v>
      </c>
      <c r="F285" s="371"/>
      <c r="G285" s="63">
        <f t="shared" si="56"/>
        <v>27000</v>
      </c>
      <c r="H285" s="46">
        <v>13600</v>
      </c>
      <c r="I285" s="44">
        <v>0</v>
      </c>
      <c r="J285" s="44">
        <v>0</v>
      </c>
      <c r="K285" s="45">
        <v>0</v>
      </c>
      <c r="O285" s="162"/>
    </row>
    <row r="286" spans="1:15" ht="25.5" x14ac:dyDescent="0.25">
      <c r="A286" s="59" t="s">
        <v>150</v>
      </c>
      <c r="B286" s="60" t="s">
        <v>7</v>
      </c>
      <c r="C286" s="60" t="s">
        <v>146</v>
      </c>
      <c r="D286" s="46">
        <v>4036340</v>
      </c>
      <c r="E286" s="44">
        <f t="shared" si="58"/>
        <v>4036340</v>
      </c>
      <c r="F286" s="371"/>
      <c r="G286" s="63">
        <f t="shared" si="56"/>
        <v>6500000</v>
      </c>
      <c r="H286" s="46">
        <v>2463660</v>
      </c>
      <c r="I286" s="44">
        <v>0</v>
      </c>
      <c r="J286" s="44">
        <v>0</v>
      </c>
      <c r="K286" s="45">
        <v>0</v>
      </c>
      <c r="O286" s="162"/>
    </row>
    <row r="287" spans="1:15" ht="25.5" x14ac:dyDescent="0.25">
      <c r="A287" s="59" t="s">
        <v>151</v>
      </c>
      <c r="B287" s="60" t="s">
        <v>7</v>
      </c>
      <c r="C287" s="60" t="s">
        <v>146</v>
      </c>
      <c r="D287" s="44">
        <v>247400</v>
      </c>
      <c r="E287" s="44">
        <f t="shared" si="58"/>
        <v>247400</v>
      </c>
      <c r="F287" s="371"/>
      <c r="G287" s="63">
        <f t="shared" si="56"/>
        <v>247400</v>
      </c>
      <c r="H287" s="46">
        <v>0</v>
      </c>
      <c r="I287" s="44">
        <v>0</v>
      </c>
      <c r="J287" s="44">
        <v>0</v>
      </c>
      <c r="K287" s="45">
        <v>0</v>
      </c>
      <c r="O287" s="162"/>
    </row>
    <row r="288" spans="1:15" ht="38.25" x14ac:dyDescent="0.25">
      <c r="A288" s="59" t="s">
        <v>152</v>
      </c>
      <c r="B288" s="60" t="s">
        <v>7</v>
      </c>
      <c r="C288" s="60" t="s">
        <v>146</v>
      </c>
      <c r="D288" s="44">
        <v>103360</v>
      </c>
      <c r="E288" s="44">
        <f t="shared" si="58"/>
        <v>103360</v>
      </c>
      <c r="F288" s="371"/>
      <c r="G288" s="63">
        <f t="shared" si="56"/>
        <v>172250</v>
      </c>
      <c r="H288" s="46">
        <v>68890</v>
      </c>
      <c r="I288" s="44">
        <v>0</v>
      </c>
      <c r="J288" s="44">
        <v>0</v>
      </c>
      <c r="K288" s="45">
        <v>0</v>
      </c>
      <c r="O288" s="162"/>
    </row>
    <row r="289" spans="1:15" ht="38.25" x14ac:dyDescent="0.25">
      <c r="A289" s="59" t="s">
        <v>153</v>
      </c>
      <c r="B289" s="60" t="s">
        <v>7</v>
      </c>
      <c r="C289" s="60" t="s">
        <v>146</v>
      </c>
      <c r="D289" s="44">
        <v>7200</v>
      </c>
      <c r="E289" s="44">
        <f t="shared" si="58"/>
        <v>7200</v>
      </c>
      <c r="F289" s="371"/>
      <c r="G289" s="63">
        <f t="shared" si="56"/>
        <v>12000</v>
      </c>
      <c r="H289" s="46">
        <v>4800</v>
      </c>
      <c r="I289" s="44">
        <v>0</v>
      </c>
      <c r="J289" s="44">
        <v>0</v>
      </c>
      <c r="K289" s="45">
        <v>0</v>
      </c>
      <c r="O289" s="162"/>
    </row>
    <row r="290" spans="1:15" ht="25.5" x14ac:dyDescent="0.25">
      <c r="A290" s="59" t="s">
        <v>273</v>
      </c>
      <c r="B290" s="60" t="s">
        <v>7</v>
      </c>
      <c r="C290" s="60" t="s">
        <v>146</v>
      </c>
      <c r="D290" s="44">
        <v>1726000</v>
      </c>
      <c r="E290" s="44">
        <f t="shared" si="58"/>
        <v>1726000</v>
      </c>
      <c r="F290" s="371"/>
      <c r="G290" s="63">
        <f t="shared" si="56"/>
        <v>2880000</v>
      </c>
      <c r="H290" s="46">
        <v>1154000</v>
      </c>
      <c r="I290" s="44">
        <v>0</v>
      </c>
      <c r="J290" s="44">
        <v>0</v>
      </c>
      <c r="K290" s="45">
        <v>0</v>
      </c>
      <c r="O290" s="162"/>
    </row>
    <row r="291" spans="1:15" ht="25.5" x14ac:dyDescent="0.25">
      <c r="A291" s="59" t="s">
        <v>272</v>
      </c>
      <c r="B291" s="60" t="s">
        <v>7</v>
      </c>
      <c r="C291" s="60" t="s">
        <v>146</v>
      </c>
      <c r="D291" s="44">
        <v>165000</v>
      </c>
      <c r="E291" s="44">
        <f t="shared" si="58"/>
        <v>165000</v>
      </c>
      <c r="F291" s="371"/>
      <c r="G291" s="63">
        <f t="shared" si="56"/>
        <v>165000</v>
      </c>
      <c r="H291" s="46">
        <v>0</v>
      </c>
      <c r="I291" s="44">
        <v>0</v>
      </c>
      <c r="J291" s="44">
        <v>0</v>
      </c>
      <c r="K291" s="45">
        <v>0</v>
      </c>
      <c r="O291" s="162"/>
    </row>
    <row r="292" spans="1:15" ht="38.25" x14ac:dyDescent="0.25">
      <c r="A292" s="59" t="s">
        <v>311</v>
      </c>
      <c r="B292" s="60" t="s">
        <v>7</v>
      </c>
      <c r="C292" s="60" t="s">
        <v>146</v>
      </c>
      <c r="D292" s="44">
        <v>1800</v>
      </c>
      <c r="E292" s="44">
        <f t="shared" si="58"/>
        <v>1800</v>
      </c>
      <c r="F292" s="371"/>
      <c r="G292" s="63">
        <f t="shared" si="56"/>
        <v>14300</v>
      </c>
      <c r="H292" s="46">
        <v>12500</v>
      </c>
      <c r="I292" s="44">
        <v>0</v>
      </c>
      <c r="J292" s="44">
        <v>0</v>
      </c>
      <c r="K292" s="45">
        <v>0</v>
      </c>
      <c r="O292" s="162"/>
    </row>
    <row r="293" spans="1:15" ht="51" x14ac:dyDescent="0.25">
      <c r="A293" s="59" t="s">
        <v>275</v>
      </c>
      <c r="B293" s="60" t="s">
        <v>7</v>
      </c>
      <c r="C293" s="60" t="s">
        <v>146</v>
      </c>
      <c r="D293" s="44">
        <v>86000</v>
      </c>
      <c r="E293" s="44">
        <f t="shared" si="58"/>
        <v>86000</v>
      </c>
      <c r="F293" s="371"/>
      <c r="G293" s="63">
        <f t="shared" si="56"/>
        <v>142800</v>
      </c>
      <c r="H293" s="46">
        <v>56800</v>
      </c>
      <c r="I293" s="44">
        <v>0</v>
      </c>
      <c r="J293" s="44">
        <v>0</v>
      </c>
      <c r="K293" s="45">
        <v>0</v>
      </c>
      <c r="O293" s="162"/>
    </row>
    <row r="294" spans="1:15" ht="50.25" customHeight="1" x14ac:dyDescent="0.25">
      <c r="A294" s="59" t="s">
        <v>274</v>
      </c>
      <c r="B294" s="60" t="s">
        <v>7</v>
      </c>
      <c r="C294" s="60" t="s">
        <v>146</v>
      </c>
      <c r="D294" s="44">
        <v>24000</v>
      </c>
      <c r="E294" s="44">
        <f t="shared" si="58"/>
        <v>24000</v>
      </c>
      <c r="F294" s="371"/>
      <c r="G294" s="63">
        <f t="shared" si="56"/>
        <v>38000</v>
      </c>
      <c r="H294" s="46">
        <v>14000</v>
      </c>
      <c r="I294" s="44">
        <v>0</v>
      </c>
      <c r="J294" s="44">
        <v>0</v>
      </c>
      <c r="K294" s="45">
        <v>0</v>
      </c>
      <c r="O294" s="162"/>
    </row>
    <row r="295" spans="1:15" ht="38.25" x14ac:dyDescent="0.25">
      <c r="A295" s="59" t="s">
        <v>276</v>
      </c>
      <c r="B295" s="60" t="s">
        <v>7</v>
      </c>
      <c r="C295" s="60" t="s">
        <v>146</v>
      </c>
      <c r="D295" s="44">
        <v>245400</v>
      </c>
      <c r="E295" s="44">
        <f t="shared" si="58"/>
        <v>245400</v>
      </c>
      <c r="F295" s="371"/>
      <c r="G295" s="63">
        <f t="shared" si="56"/>
        <v>246500</v>
      </c>
      <c r="H295" s="46">
        <v>1100</v>
      </c>
      <c r="I295" s="44">
        <v>0</v>
      </c>
      <c r="J295" s="44">
        <v>0</v>
      </c>
      <c r="K295" s="45">
        <v>0</v>
      </c>
      <c r="O295" s="162"/>
    </row>
    <row r="296" spans="1:15" ht="42" customHeight="1" thickBot="1" x14ac:dyDescent="0.3">
      <c r="A296" s="59" t="s">
        <v>157</v>
      </c>
      <c r="B296" s="60" t="s">
        <v>7</v>
      </c>
      <c r="C296" s="60" t="s">
        <v>146</v>
      </c>
      <c r="D296" s="44">
        <v>0</v>
      </c>
      <c r="E296" s="44">
        <f t="shared" si="58"/>
        <v>0</v>
      </c>
      <c r="F296" s="371"/>
      <c r="G296" s="63">
        <f t="shared" si="56"/>
        <v>156080</v>
      </c>
      <c r="H296" s="46">
        <v>156080</v>
      </c>
      <c r="I296" s="44">
        <v>0</v>
      </c>
      <c r="J296" s="44">
        <v>0</v>
      </c>
      <c r="K296" s="45">
        <v>0</v>
      </c>
      <c r="O296" s="162">
        <f t="shared" ref="O296:O299" si="59">E296+H296-G296+I296+J296+K296</f>
        <v>0</v>
      </c>
    </row>
    <row r="297" spans="1:15" ht="24.95" customHeight="1" thickBot="1" x14ac:dyDescent="0.25">
      <c r="A297" s="489" t="s">
        <v>158</v>
      </c>
      <c r="B297" s="490"/>
      <c r="C297" s="490"/>
      <c r="D297" s="64">
        <f t="shared" ref="D297:K297" si="60">SUM(D279:D296)</f>
        <v>20341235</v>
      </c>
      <c r="E297" s="64">
        <f t="shared" si="60"/>
        <v>18841235</v>
      </c>
      <c r="F297" s="64">
        <f t="shared" si="60"/>
        <v>1500000</v>
      </c>
      <c r="G297" s="64">
        <f t="shared" si="60"/>
        <v>29260965</v>
      </c>
      <c r="H297" s="64">
        <f t="shared" si="60"/>
        <v>8919730</v>
      </c>
      <c r="I297" s="65">
        <f t="shared" si="60"/>
        <v>0</v>
      </c>
      <c r="J297" s="65">
        <f t="shared" si="60"/>
        <v>0</v>
      </c>
      <c r="K297" s="66">
        <f t="shared" si="60"/>
        <v>0</v>
      </c>
      <c r="O297" s="162">
        <f t="shared" si="59"/>
        <v>-1500000</v>
      </c>
    </row>
    <row r="298" spans="1:15" ht="20.100000000000001" customHeight="1" x14ac:dyDescent="0.2">
      <c r="A298" s="456" t="s">
        <v>159</v>
      </c>
      <c r="B298" s="457"/>
      <c r="C298" s="457"/>
      <c r="D298" s="67">
        <v>220700</v>
      </c>
      <c r="E298" s="67">
        <v>220700</v>
      </c>
      <c r="F298" s="67"/>
      <c r="G298" s="67">
        <v>220700</v>
      </c>
      <c r="H298" s="67"/>
      <c r="I298" s="67"/>
      <c r="J298" s="67"/>
      <c r="K298" s="68"/>
      <c r="O298" s="162">
        <f t="shared" si="59"/>
        <v>0</v>
      </c>
    </row>
    <row r="299" spans="1:15" ht="20.25" customHeight="1" x14ac:dyDescent="0.2">
      <c r="A299" s="448" t="s">
        <v>160</v>
      </c>
      <c r="B299" s="449"/>
      <c r="C299" s="449"/>
      <c r="D299" s="393">
        <f>D297+D298</f>
        <v>20561935</v>
      </c>
      <c r="E299" s="393">
        <f t="shared" ref="E299:G299" si="61">E297+E298</f>
        <v>19061935</v>
      </c>
      <c r="F299" s="393">
        <f t="shared" si="61"/>
        <v>1500000</v>
      </c>
      <c r="G299" s="393">
        <f t="shared" si="61"/>
        <v>29481665</v>
      </c>
      <c r="H299" s="393">
        <f t="shared" ref="H299:K299" si="62">H297+H298</f>
        <v>8919730</v>
      </c>
      <c r="I299" s="393">
        <f t="shared" si="62"/>
        <v>0</v>
      </c>
      <c r="J299" s="393">
        <f t="shared" si="62"/>
        <v>0</v>
      </c>
      <c r="K299" s="394">
        <f t="shared" si="62"/>
        <v>0</v>
      </c>
      <c r="O299" s="162">
        <f t="shared" si="59"/>
        <v>-1500000</v>
      </c>
    </row>
    <row r="300" spans="1:15" ht="24.95" customHeight="1" x14ac:dyDescent="0.2">
      <c r="A300" s="491" t="s">
        <v>161</v>
      </c>
      <c r="B300" s="492"/>
      <c r="C300" s="492"/>
      <c r="D300" s="492"/>
      <c r="E300" s="492"/>
      <c r="F300" s="492"/>
      <c r="G300" s="492"/>
      <c r="H300" s="492"/>
      <c r="I300" s="492"/>
      <c r="J300" s="492"/>
      <c r="K300" s="493"/>
      <c r="O300" s="162"/>
    </row>
    <row r="301" spans="1:15" ht="21" customHeight="1" x14ac:dyDescent="0.2">
      <c r="A301" s="59" t="s">
        <v>163</v>
      </c>
      <c r="B301" s="60" t="s">
        <v>7</v>
      </c>
      <c r="C301" s="60" t="s">
        <v>162</v>
      </c>
      <c r="D301" s="261">
        <v>5785000</v>
      </c>
      <c r="E301" s="261">
        <f t="shared" ref="E301:E310" si="63">D301</f>
        <v>5785000</v>
      </c>
      <c r="F301" s="377"/>
      <c r="G301" s="262">
        <f t="shared" ref="G301:G310" si="64">E301+H301+I301+J301+K301</f>
        <v>5785000</v>
      </c>
      <c r="H301" s="263">
        <v>0</v>
      </c>
      <c r="I301" s="261">
        <v>0</v>
      </c>
      <c r="J301" s="261">
        <v>0</v>
      </c>
      <c r="K301" s="264">
        <v>0</v>
      </c>
      <c r="O301" s="162"/>
    </row>
    <row r="302" spans="1:15" ht="25.5" x14ac:dyDescent="0.2">
      <c r="A302" s="59" t="s">
        <v>326</v>
      </c>
      <c r="B302" s="60" t="s">
        <v>7</v>
      </c>
      <c r="C302" s="60" t="s">
        <v>162</v>
      </c>
      <c r="D302" s="261">
        <v>6000</v>
      </c>
      <c r="E302" s="261">
        <f t="shared" si="63"/>
        <v>6000</v>
      </c>
      <c r="F302" s="377"/>
      <c r="G302" s="262">
        <f t="shared" si="64"/>
        <v>6000</v>
      </c>
      <c r="H302" s="263">
        <v>0</v>
      </c>
      <c r="I302" s="261">
        <v>0</v>
      </c>
      <c r="J302" s="261">
        <v>0</v>
      </c>
      <c r="K302" s="264">
        <v>0</v>
      </c>
      <c r="O302" s="162"/>
    </row>
    <row r="303" spans="1:15" ht="25.5" x14ac:dyDescent="0.2">
      <c r="A303" s="59" t="s">
        <v>327</v>
      </c>
      <c r="B303" s="60" t="s">
        <v>7</v>
      </c>
      <c r="C303" s="60" t="s">
        <v>162</v>
      </c>
      <c r="D303" s="261">
        <v>11000</v>
      </c>
      <c r="E303" s="261">
        <f t="shared" si="63"/>
        <v>11000</v>
      </c>
      <c r="F303" s="377"/>
      <c r="G303" s="262">
        <f t="shared" si="64"/>
        <v>11000</v>
      </c>
      <c r="H303" s="263">
        <v>0</v>
      </c>
      <c r="I303" s="261">
        <v>0</v>
      </c>
      <c r="J303" s="261">
        <v>0</v>
      </c>
      <c r="K303" s="264">
        <v>0</v>
      </c>
      <c r="O303" s="162"/>
    </row>
    <row r="304" spans="1:15" ht="25.5" x14ac:dyDescent="0.2">
      <c r="A304" s="59" t="s">
        <v>164</v>
      </c>
      <c r="B304" s="60" t="s">
        <v>7</v>
      </c>
      <c r="C304" s="60" t="s">
        <v>162</v>
      </c>
      <c r="D304" s="261">
        <v>40000</v>
      </c>
      <c r="E304" s="261">
        <f t="shared" si="63"/>
        <v>40000</v>
      </c>
      <c r="F304" s="377"/>
      <c r="G304" s="262">
        <f t="shared" si="64"/>
        <v>40000</v>
      </c>
      <c r="H304" s="263">
        <v>0</v>
      </c>
      <c r="I304" s="261">
        <v>0</v>
      </c>
      <c r="J304" s="261">
        <v>0</v>
      </c>
      <c r="K304" s="264">
        <v>0</v>
      </c>
      <c r="O304" s="162"/>
    </row>
    <row r="305" spans="1:15" ht="25.5" x14ac:dyDescent="0.2">
      <c r="A305" s="59" t="s">
        <v>165</v>
      </c>
      <c r="B305" s="60" t="s">
        <v>7</v>
      </c>
      <c r="C305" s="60" t="s">
        <v>162</v>
      </c>
      <c r="D305" s="261">
        <v>120000</v>
      </c>
      <c r="E305" s="261">
        <f t="shared" si="63"/>
        <v>120000</v>
      </c>
      <c r="F305" s="377"/>
      <c r="G305" s="262">
        <f t="shared" si="64"/>
        <v>120000</v>
      </c>
      <c r="H305" s="263">
        <v>0</v>
      </c>
      <c r="I305" s="261">
        <v>0</v>
      </c>
      <c r="J305" s="261">
        <v>0</v>
      </c>
      <c r="K305" s="264">
        <v>0</v>
      </c>
      <c r="O305" s="162"/>
    </row>
    <row r="306" spans="1:15" ht="25.5" x14ac:dyDescent="0.2">
      <c r="A306" s="59" t="s">
        <v>166</v>
      </c>
      <c r="B306" s="60" t="s">
        <v>7</v>
      </c>
      <c r="C306" s="60" t="s">
        <v>162</v>
      </c>
      <c r="D306" s="261">
        <v>17000</v>
      </c>
      <c r="E306" s="261">
        <f t="shared" si="63"/>
        <v>17000</v>
      </c>
      <c r="F306" s="377"/>
      <c r="G306" s="262">
        <f t="shared" si="64"/>
        <v>17000</v>
      </c>
      <c r="H306" s="263">
        <v>0</v>
      </c>
      <c r="I306" s="261">
        <v>0</v>
      </c>
      <c r="J306" s="261">
        <v>0</v>
      </c>
      <c r="K306" s="264">
        <v>0</v>
      </c>
      <c r="O306" s="162"/>
    </row>
    <row r="307" spans="1:15" ht="25.5" x14ac:dyDescent="0.2">
      <c r="A307" s="59" t="s">
        <v>167</v>
      </c>
      <c r="B307" s="60" t="s">
        <v>7</v>
      </c>
      <c r="C307" s="60" t="s">
        <v>162</v>
      </c>
      <c r="D307" s="261">
        <v>120000</v>
      </c>
      <c r="E307" s="261">
        <f t="shared" si="63"/>
        <v>120000</v>
      </c>
      <c r="F307" s="377"/>
      <c r="G307" s="262">
        <f t="shared" si="64"/>
        <v>120000</v>
      </c>
      <c r="H307" s="263">
        <v>0</v>
      </c>
      <c r="I307" s="261">
        <v>0</v>
      </c>
      <c r="J307" s="261">
        <v>0</v>
      </c>
      <c r="K307" s="264">
        <v>0</v>
      </c>
      <c r="O307" s="162"/>
    </row>
    <row r="308" spans="1:15" ht="25.5" x14ac:dyDescent="0.2">
      <c r="A308" s="59" t="s">
        <v>256</v>
      </c>
      <c r="B308" s="60" t="s">
        <v>7</v>
      </c>
      <c r="C308" s="60" t="s">
        <v>162</v>
      </c>
      <c r="D308" s="261">
        <v>15000</v>
      </c>
      <c r="E308" s="261">
        <f t="shared" si="63"/>
        <v>15000</v>
      </c>
      <c r="F308" s="377"/>
      <c r="G308" s="262">
        <f t="shared" si="64"/>
        <v>15000</v>
      </c>
      <c r="H308" s="263">
        <v>0</v>
      </c>
      <c r="I308" s="261">
        <v>0</v>
      </c>
      <c r="J308" s="261">
        <v>0</v>
      </c>
      <c r="K308" s="264">
        <v>0</v>
      </c>
      <c r="O308" s="162"/>
    </row>
    <row r="309" spans="1:15" ht="38.25" x14ac:dyDescent="0.2">
      <c r="A309" s="59" t="s">
        <v>168</v>
      </c>
      <c r="B309" s="60" t="s">
        <v>7</v>
      </c>
      <c r="C309" s="60" t="s">
        <v>162</v>
      </c>
      <c r="D309" s="261">
        <v>14000</v>
      </c>
      <c r="E309" s="261">
        <f t="shared" si="63"/>
        <v>14000</v>
      </c>
      <c r="F309" s="377"/>
      <c r="G309" s="262">
        <f t="shared" si="64"/>
        <v>14000</v>
      </c>
      <c r="H309" s="263">
        <v>0</v>
      </c>
      <c r="I309" s="261">
        <v>0</v>
      </c>
      <c r="J309" s="261">
        <v>0</v>
      </c>
      <c r="K309" s="264">
        <v>0</v>
      </c>
      <c r="O309" s="162"/>
    </row>
    <row r="310" spans="1:15" ht="25.5" x14ac:dyDescent="0.2">
      <c r="A310" s="59" t="s">
        <v>169</v>
      </c>
      <c r="B310" s="60" t="s">
        <v>7</v>
      </c>
      <c r="C310" s="60" t="s">
        <v>162</v>
      </c>
      <c r="D310" s="261">
        <v>4100</v>
      </c>
      <c r="E310" s="261">
        <f t="shared" si="63"/>
        <v>4100</v>
      </c>
      <c r="F310" s="377"/>
      <c r="G310" s="262">
        <f t="shared" si="64"/>
        <v>4100</v>
      </c>
      <c r="H310" s="263">
        <v>0</v>
      </c>
      <c r="I310" s="261">
        <v>0</v>
      </c>
      <c r="J310" s="261">
        <v>0</v>
      </c>
      <c r="K310" s="264">
        <v>0</v>
      </c>
      <c r="O310" s="162"/>
    </row>
    <row r="311" spans="1:15" ht="30" customHeight="1" x14ac:dyDescent="0.2">
      <c r="A311" s="494" t="s">
        <v>170</v>
      </c>
      <c r="B311" s="495"/>
      <c r="C311" s="496"/>
      <c r="D311" s="69">
        <f t="shared" ref="D311:K311" si="65">SUM(D301:D310)</f>
        <v>6132100</v>
      </c>
      <c r="E311" s="69">
        <f t="shared" si="65"/>
        <v>6132100</v>
      </c>
      <c r="F311" s="69"/>
      <c r="G311" s="69">
        <f t="shared" si="65"/>
        <v>6132100</v>
      </c>
      <c r="H311" s="69">
        <f t="shared" si="65"/>
        <v>0</v>
      </c>
      <c r="I311" s="69">
        <f t="shared" si="65"/>
        <v>0</v>
      </c>
      <c r="J311" s="69">
        <f t="shared" si="65"/>
        <v>0</v>
      </c>
      <c r="K311" s="105">
        <f t="shared" si="65"/>
        <v>0</v>
      </c>
      <c r="O311" s="162"/>
    </row>
    <row r="312" spans="1:15" ht="30" customHeight="1" x14ac:dyDescent="0.2">
      <c r="A312" s="473" t="s">
        <v>171</v>
      </c>
      <c r="B312" s="474"/>
      <c r="C312" s="475"/>
      <c r="D312" s="144">
        <v>604600</v>
      </c>
      <c r="E312" s="144">
        <v>604600</v>
      </c>
      <c r="F312" s="144"/>
      <c r="G312" s="144">
        <v>604600</v>
      </c>
      <c r="H312" s="144"/>
      <c r="I312" s="144"/>
      <c r="J312" s="144"/>
      <c r="K312" s="144"/>
      <c r="O312" s="162"/>
    </row>
    <row r="313" spans="1:15" ht="30" customHeight="1" thickBot="1" x14ac:dyDescent="0.25">
      <c r="A313" s="448" t="s">
        <v>172</v>
      </c>
      <c r="B313" s="449"/>
      <c r="C313" s="449"/>
      <c r="D313" s="393">
        <f>D312+D311</f>
        <v>6736700</v>
      </c>
      <c r="E313" s="393">
        <f t="shared" ref="E313:K313" si="66">E312+E311</f>
        <v>6736700</v>
      </c>
      <c r="F313" s="393"/>
      <c r="G313" s="393">
        <f t="shared" si="66"/>
        <v>6736700</v>
      </c>
      <c r="H313" s="393">
        <f t="shared" si="66"/>
        <v>0</v>
      </c>
      <c r="I313" s="393">
        <f t="shared" si="66"/>
        <v>0</v>
      </c>
      <c r="J313" s="393">
        <f t="shared" si="66"/>
        <v>0</v>
      </c>
      <c r="K313" s="394">
        <f t="shared" si="66"/>
        <v>0</v>
      </c>
      <c r="O313" s="162"/>
    </row>
    <row r="314" spans="1:15" ht="24.95" customHeight="1" thickBot="1" x14ac:dyDescent="0.25">
      <c r="A314" s="450" t="s">
        <v>173</v>
      </c>
      <c r="B314" s="451"/>
      <c r="C314" s="451"/>
      <c r="D314" s="451"/>
      <c r="E314" s="451"/>
      <c r="F314" s="451"/>
      <c r="G314" s="451"/>
      <c r="H314" s="451"/>
      <c r="I314" s="451"/>
      <c r="J314" s="451"/>
      <c r="K314" s="452"/>
      <c r="O314" s="162">
        <f>E314+H314-G314+I314+J314+K314</f>
        <v>0</v>
      </c>
    </row>
    <row r="315" spans="1:15" ht="23.25" customHeight="1" x14ac:dyDescent="0.25">
      <c r="A315" s="254" t="s">
        <v>174</v>
      </c>
      <c r="B315" s="255" t="s">
        <v>7</v>
      </c>
      <c r="C315" s="255" t="s">
        <v>175</v>
      </c>
      <c r="D315" s="133">
        <v>904000</v>
      </c>
      <c r="E315" s="133">
        <f t="shared" ref="E315:E320" si="67">D315</f>
        <v>904000</v>
      </c>
      <c r="F315" s="378"/>
      <c r="G315" s="265">
        <f t="shared" ref="G315:G341" si="68">D315+H315+I315+J315+K315</f>
        <v>1505300</v>
      </c>
      <c r="H315" s="132">
        <v>601300</v>
      </c>
      <c r="I315" s="133">
        <v>0</v>
      </c>
      <c r="J315" s="133">
        <v>0</v>
      </c>
      <c r="K315" s="131">
        <v>0</v>
      </c>
      <c r="O315" s="162"/>
    </row>
    <row r="316" spans="1:15" ht="22.5" customHeight="1" x14ac:dyDescent="0.25">
      <c r="A316" s="59" t="s">
        <v>176</v>
      </c>
      <c r="B316" s="60" t="s">
        <v>7</v>
      </c>
      <c r="C316" s="60" t="s">
        <v>175</v>
      </c>
      <c r="D316" s="44">
        <v>1733800</v>
      </c>
      <c r="E316" s="44">
        <f t="shared" si="67"/>
        <v>1733800</v>
      </c>
      <c r="F316" s="371"/>
      <c r="G316" s="266">
        <f t="shared" si="68"/>
        <v>2900000</v>
      </c>
      <c r="H316" s="46">
        <v>1166200</v>
      </c>
      <c r="I316" s="44">
        <v>0</v>
      </c>
      <c r="J316" s="44">
        <v>0</v>
      </c>
      <c r="K316" s="45">
        <v>0</v>
      </c>
      <c r="O316" s="162"/>
    </row>
    <row r="317" spans="1:15" ht="21.75" customHeight="1" x14ac:dyDescent="0.25">
      <c r="A317" s="59" t="s">
        <v>177</v>
      </c>
      <c r="B317" s="60" t="s">
        <v>7</v>
      </c>
      <c r="C317" s="60" t="s">
        <v>175</v>
      </c>
      <c r="D317" s="44">
        <v>698500</v>
      </c>
      <c r="E317" s="44">
        <f t="shared" si="67"/>
        <v>698500</v>
      </c>
      <c r="F317" s="371"/>
      <c r="G317" s="266">
        <f t="shared" si="68"/>
        <v>1148600</v>
      </c>
      <c r="H317" s="46">
        <v>450100</v>
      </c>
      <c r="I317" s="44">
        <v>0</v>
      </c>
      <c r="J317" s="44">
        <v>0</v>
      </c>
      <c r="K317" s="45">
        <v>0</v>
      </c>
      <c r="O317" s="162"/>
    </row>
    <row r="318" spans="1:15" ht="20.25" customHeight="1" x14ac:dyDescent="0.25">
      <c r="A318" s="59" t="s">
        <v>178</v>
      </c>
      <c r="B318" s="60" t="s">
        <v>7</v>
      </c>
      <c r="C318" s="60" t="s">
        <v>175</v>
      </c>
      <c r="D318" s="44">
        <v>1587600</v>
      </c>
      <c r="E318" s="44">
        <f t="shared" si="67"/>
        <v>1587600</v>
      </c>
      <c r="F318" s="371"/>
      <c r="G318" s="266">
        <f t="shared" si="68"/>
        <v>2612000</v>
      </c>
      <c r="H318" s="46">
        <v>1024400</v>
      </c>
      <c r="I318" s="44">
        <v>0</v>
      </c>
      <c r="J318" s="44">
        <v>0</v>
      </c>
      <c r="K318" s="45">
        <v>0</v>
      </c>
      <c r="O318" s="162"/>
    </row>
    <row r="319" spans="1:15" ht="23.25" customHeight="1" x14ac:dyDescent="0.25">
      <c r="A319" s="300" t="s">
        <v>179</v>
      </c>
      <c r="B319" s="298" t="s">
        <v>7</v>
      </c>
      <c r="C319" s="298" t="s">
        <v>175</v>
      </c>
      <c r="D319" s="301">
        <v>1116800</v>
      </c>
      <c r="E319" s="301">
        <f t="shared" si="67"/>
        <v>1116800</v>
      </c>
      <c r="F319" s="375"/>
      <c r="G319" s="319">
        <f t="shared" si="68"/>
        <v>1810000</v>
      </c>
      <c r="H319" s="304">
        <v>693200</v>
      </c>
      <c r="I319" s="301">
        <v>0</v>
      </c>
      <c r="J319" s="301">
        <v>0</v>
      </c>
      <c r="K319" s="302">
        <v>0</v>
      </c>
      <c r="O319" s="162"/>
    </row>
    <row r="320" spans="1:15" ht="38.25" x14ac:dyDescent="0.25">
      <c r="A320" s="59" t="s">
        <v>281</v>
      </c>
      <c r="B320" s="60" t="s">
        <v>7</v>
      </c>
      <c r="C320" s="60" t="s">
        <v>175</v>
      </c>
      <c r="D320" s="44">
        <v>104000</v>
      </c>
      <c r="E320" s="44">
        <f t="shared" si="67"/>
        <v>104000</v>
      </c>
      <c r="F320" s="371"/>
      <c r="G320" s="266">
        <f t="shared" si="68"/>
        <v>104000</v>
      </c>
      <c r="H320" s="46">
        <v>0</v>
      </c>
      <c r="I320" s="44">
        <v>0</v>
      </c>
      <c r="J320" s="44">
        <v>0</v>
      </c>
      <c r="K320" s="45">
        <v>0</v>
      </c>
      <c r="O320" s="162"/>
    </row>
    <row r="321" spans="1:15" ht="70.5" customHeight="1" x14ac:dyDescent="0.25">
      <c r="A321" s="300" t="s">
        <v>180</v>
      </c>
      <c r="B321" s="298" t="s">
        <v>7</v>
      </c>
      <c r="C321" s="298" t="s">
        <v>175</v>
      </c>
      <c r="D321" s="301">
        <v>12086000</v>
      </c>
      <c r="E321" s="301">
        <v>6556000</v>
      </c>
      <c r="F321" s="375">
        <v>5530000</v>
      </c>
      <c r="G321" s="319">
        <f t="shared" si="68"/>
        <v>12086000</v>
      </c>
      <c r="H321" s="304">
        <v>0</v>
      </c>
      <c r="I321" s="301">
        <v>0</v>
      </c>
      <c r="J321" s="301">
        <v>0</v>
      </c>
      <c r="K321" s="302">
        <v>0</v>
      </c>
      <c r="O321" s="162"/>
    </row>
    <row r="322" spans="1:15" ht="35.1" hidden="1" customHeight="1" x14ac:dyDescent="0.25">
      <c r="A322" s="71"/>
      <c r="B322" s="60" t="s">
        <v>234</v>
      </c>
      <c r="C322" s="60" t="s">
        <v>235</v>
      </c>
      <c r="D322" s="44"/>
      <c r="E322" s="44">
        <f t="shared" ref="E322" si="69">D322</f>
        <v>0</v>
      </c>
      <c r="F322" s="371"/>
      <c r="G322" s="70">
        <f t="shared" si="68"/>
        <v>0</v>
      </c>
      <c r="H322" s="72">
        <v>0</v>
      </c>
      <c r="I322" s="73">
        <v>0</v>
      </c>
      <c r="J322" s="73">
        <v>0</v>
      </c>
      <c r="K322" s="74">
        <v>0</v>
      </c>
      <c r="O322" s="162">
        <f>E322+H322-G322+I322+J322+K322</f>
        <v>0</v>
      </c>
    </row>
    <row r="323" spans="1:15" ht="24.75" customHeight="1" x14ac:dyDescent="0.25">
      <c r="A323" s="267" t="s">
        <v>181</v>
      </c>
      <c r="B323" s="60" t="s">
        <v>7</v>
      </c>
      <c r="C323" s="60" t="s">
        <v>175</v>
      </c>
      <c r="D323" s="251">
        <v>6100</v>
      </c>
      <c r="E323" s="44">
        <f t="shared" ref="E323:E341" si="70">D323</f>
        <v>6100</v>
      </c>
      <c r="F323" s="371"/>
      <c r="G323" s="63">
        <f t="shared" si="68"/>
        <v>8700</v>
      </c>
      <c r="H323" s="268">
        <v>2600</v>
      </c>
      <c r="I323" s="251">
        <v>0</v>
      </c>
      <c r="J323" s="251">
        <v>0</v>
      </c>
      <c r="K323" s="253">
        <v>0</v>
      </c>
      <c r="O323" s="162"/>
    </row>
    <row r="324" spans="1:15" ht="29.25" customHeight="1" x14ac:dyDescent="0.25">
      <c r="A324" s="267" t="s">
        <v>182</v>
      </c>
      <c r="B324" s="60" t="s">
        <v>7</v>
      </c>
      <c r="C324" s="60" t="s">
        <v>175</v>
      </c>
      <c r="D324" s="251">
        <v>10100</v>
      </c>
      <c r="E324" s="44">
        <f t="shared" si="70"/>
        <v>10100</v>
      </c>
      <c r="F324" s="371"/>
      <c r="G324" s="63">
        <f t="shared" si="68"/>
        <v>17000</v>
      </c>
      <c r="H324" s="268">
        <v>6900</v>
      </c>
      <c r="I324" s="251">
        <v>0</v>
      </c>
      <c r="J324" s="251">
        <v>0</v>
      </c>
      <c r="K324" s="253">
        <v>0</v>
      </c>
      <c r="O324" s="162"/>
    </row>
    <row r="325" spans="1:15" ht="27" customHeight="1" x14ac:dyDescent="0.25">
      <c r="A325" s="267" t="s">
        <v>183</v>
      </c>
      <c r="B325" s="60" t="s">
        <v>7</v>
      </c>
      <c r="C325" s="60" t="s">
        <v>175</v>
      </c>
      <c r="D325" s="251">
        <v>4800</v>
      </c>
      <c r="E325" s="44">
        <f t="shared" si="70"/>
        <v>4800</v>
      </c>
      <c r="F325" s="371"/>
      <c r="G325" s="63">
        <f t="shared" si="68"/>
        <v>6500</v>
      </c>
      <c r="H325" s="268">
        <v>1700</v>
      </c>
      <c r="I325" s="251">
        <v>0</v>
      </c>
      <c r="J325" s="251">
        <v>0</v>
      </c>
      <c r="K325" s="253">
        <v>0</v>
      </c>
      <c r="O325" s="162"/>
    </row>
    <row r="326" spans="1:15" ht="25.5" x14ac:dyDescent="0.25">
      <c r="A326" s="267" t="s">
        <v>184</v>
      </c>
      <c r="B326" s="60" t="s">
        <v>7</v>
      </c>
      <c r="C326" s="60" t="s">
        <v>175</v>
      </c>
      <c r="D326" s="251">
        <v>9000</v>
      </c>
      <c r="E326" s="44">
        <f t="shared" si="70"/>
        <v>9000</v>
      </c>
      <c r="F326" s="371"/>
      <c r="G326" s="63">
        <f t="shared" si="68"/>
        <v>15000</v>
      </c>
      <c r="H326" s="268">
        <v>6000</v>
      </c>
      <c r="I326" s="251">
        <v>0</v>
      </c>
      <c r="J326" s="251">
        <v>0</v>
      </c>
      <c r="K326" s="253">
        <v>0</v>
      </c>
      <c r="O326" s="162"/>
    </row>
    <row r="327" spans="1:15" ht="25.5" x14ac:dyDescent="0.25">
      <c r="A327" s="337" t="s">
        <v>191</v>
      </c>
      <c r="B327" s="298" t="s">
        <v>7</v>
      </c>
      <c r="C327" s="298" t="s">
        <v>175</v>
      </c>
      <c r="D327" s="338">
        <v>7100</v>
      </c>
      <c r="E327" s="301">
        <f t="shared" ref="E327" si="71">D327</f>
        <v>7100</v>
      </c>
      <c r="F327" s="375"/>
      <c r="G327" s="303">
        <f t="shared" ref="G327" si="72">D327+H327+I327+J327+K327</f>
        <v>10200</v>
      </c>
      <c r="H327" s="339">
        <v>3100</v>
      </c>
      <c r="I327" s="338">
        <v>0</v>
      </c>
      <c r="J327" s="338">
        <v>0</v>
      </c>
      <c r="K327" s="340">
        <v>0</v>
      </c>
      <c r="O327" s="162"/>
    </row>
    <row r="328" spans="1:15" ht="81" customHeight="1" x14ac:dyDescent="0.25">
      <c r="A328" s="267" t="s">
        <v>185</v>
      </c>
      <c r="B328" s="60" t="s">
        <v>7</v>
      </c>
      <c r="C328" s="60" t="s">
        <v>175</v>
      </c>
      <c r="D328" s="251">
        <v>78500</v>
      </c>
      <c r="E328" s="44">
        <f t="shared" si="70"/>
        <v>78500</v>
      </c>
      <c r="F328" s="371"/>
      <c r="G328" s="63">
        <f t="shared" si="68"/>
        <v>78500</v>
      </c>
      <c r="H328" s="268">
        <v>0</v>
      </c>
      <c r="I328" s="251">
        <v>0</v>
      </c>
      <c r="J328" s="251">
        <v>0</v>
      </c>
      <c r="K328" s="253">
        <v>0</v>
      </c>
      <c r="O328" s="162"/>
    </row>
    <row r="329" spans="1:15" ht="84.75" customHeight="1" x14ac:dyDescent="0.25">
      <c r="A329" s="267" t="s">
        <v>186</v>
      </c>
      <c r="B329" s="60" t="s">
        <v>7</v>
      </c>
      <c r="C329" s="60" t="s">
        <v>175</v>
      </c>
      <c r="D329" s="251">
        <v>58000</v>
      </c>
      <c r="E329" s="44">
        <f t="shared" si="70"/>
        <v>58000</v>
      </c>
      <c r="F329" s="371"/>
      <c r="G329" s="63">
        <f t="shared" si="68"/>
        <v>58000</v>
      </c>
      <c r="H329" s="268">
        <v>0</v>
      </c>
      <c r="I329" s="251">
        <v>0</v>
      </c>
      <c r="J329" s="251">
        <v>0</v>
      </c>
      <c r="K329" s="253">
        <v>0</v>
      </c>
      <c r="O329" s="162"/>
    </row>
    <row r="330" spans="1:15" ht="25.5" x14ac:dyDescent="0.25">
      <c r="A330" s="267" t="s">
        <v>187</v>
      </c>
      <c r="B330" s="60" t="s">
        <v>7</v>
      </c>
      <c r="C330" s="60" t="s">
        <v>175</v>
      </c>
      <c r="D330" s="251">
        <v>3700000</v>
      </c>
      <c r="E330" s="44">
        <f t="shared" si="70"/>
        <v>3700000</v>
      </c>
      <c r="F330" s="371"/>
      <c r="G330" s="63">
        <f t="shared" si="68"/>
        <v>16400000</v>
      </c>
      <c r="H330" s="268">
        <v>12700000</v>
      </c>
      <c r="I330" s="251">
        <v>0</v>
      </c>
      <c r="J330" s="251">
        <v>0</v>
      </c>
      <c r="K330" s="253">
        <v>0</v>
      </c>
      <c r="O330" s="162"/>
    </row>
    <row r="331" spans="1:15" ht="32.25" customHeight="1" x14ac:dyDescent="0.25">
      <c r="A331" s="267" t="s">
        <v>188</v>
      </c>
      <c r="B331" s="60" t="s">
        <v>7</v>
      </c>
      <c r="C331" s="60" t="s">
        <v>175</v>
      </c>
      <c r="D331" s="251">
        <v>369000</v>
      </c>
      <c r="E331" s="44">
        <f t="shared" si="70"/>
        <v>369000</v>
      </c>
      <c r="F331" s="371"/>
      <c r="G331" s="63">
        <f t="shared" si="68"/>
        <v>369000</v>
      </c>
      <c r="H331" s="268">
        <v>0</v>
      </c>
      <c r="I331" s="251">
        <v>0</v>
      </c>
      <c r="J331" s="251">
        <v>0</v>
      </c>
      <c r="K331" s="253">
        <v>0</v>
      </c>
      <c r="O331" s="162"/>
    </row>
    <row r="332" spans="1:15" ht="38.25" x14ac:dyDescent="0.25">
      <c r="A332" s="267" t="s">
        <v>189</v>
      </c>
      <c r="B332" s="60" t="s">
        <v>7</v>
      </c>
      <c r="C332" s="60" t="s">
        <v>175</v>
      </c>
      <c r="D332" s="251">
        <v>50000</v>
      </c>
      <c r="E332" s="44">
        <f t="shared" si="70"/>
        <v>50000</v>
      </c>
      <c r="F332" s="371"/>
      <c r="G332" s="63">
        <f t="shared" si="68"/>
        <v>160100</v>
      </c>
      <c r="H332" s="268">
        <v>110100</v>
      </c>
      <c r="I332" s="251">
        <v>0</v>
      </c>
      <c r="J332" s="251">
        <v>0</v>
      </c>
      <c r="K332" s="253">
        <v>0</v>
      </c>
      <c r="O332" s="162"/>
    </row>
    <row r="333" spans="1:15" ht="51" x14ac:dyDescent="0.25">
      <c r="A333" s="267" t="s">
        <v>190</v>
      </c>
      <c r="B333" s="60" t="s">
        <v>7</v>
      </c>
      <c r="C333" s="60" t="s">
        <v>175</v>
      </c>
      <c r="D333" s="251">
        <v>18000</v>
      </c>
      <c r="E333" s="44">
        <f t="shared" si="70"/>
        <v>18000</v>
      </c>
      <c r="F333" s="371"/>
      <c r="G333" s="63">
        <f t="shared" si="68"/>
        <v>80100</v>
      </c>
      <c r="H333" s="268">
        <v>62100</v>
      </c>
      <c r="I333" s="251">
        <v>0</v>
      </c>
      <c r="J333" s="251">
        <v>0</v>
      </c>
      <c r="K333" s="253">
        <v>0</v>
      </c>
      <c r="O333" s="162"/>
    </row>
    <row r="334" spans="1:15" ht="26.25" x14ac:dyDescent="0.25">
      <c r="A334" s="25" t="s">
        <v>323</v>
      </c>
      <c r="B334" s="27" t="s">
        <v>234</v>
      </c>
      <c r="C334" s="28" t="s">
        <v>175</v>
      </c>
      <c r="D334" s="171">
        <v>0</v>
      </c>
      <c r="E334" s="172">
        <f t="shared" si="70"/>
        <v>0</v>
      </c>
      <c r="F334" s="379"/>
      <c r="G334" s="135">
        <f t="shared" si="68"/>
        <v>500</v>
      </c>
      <c r="H334" s="176">
        <v>500</v>
      </c>
      <c r="I334" s="171">
        <v>0</v>
      </c>
      <c r="J334" s="171">
        <v>0</v>
      </c>
      <c r="K334" s="173">
        <v>0</v>
      </c>
      <c r="O334" s="162"/>
    </row>
    <row r="335" spans="1:15" ht="25.5" x14ac:dyDescent="0.25">
      <c r="A335" s="59" t="s">
        <v>324</v>
      </c>
      <c r="B335" s="27" t="s">
        <v>7</v>
      </c>
      <c r="C335" s="28" t="s">
        <v>175</v>
      </c>
      <c r="D335" s="171">
        <v>0</v>
      </c>
      <c r="E335" s="172">
        <f t="shared" si="70"/>
        <v>0</v>
      </c>
      <c r="F335" s="379"/>
      <c r="G335" s="135">
        <f t="shared" si="68"/>
        <v>3570</v>
      </c>
      <c r="H335" s="46">
        <v>3570</v>
      </c>
      <c r="I335" s="171">
        <v>0</v>
      </c>
      <c r="J335" s="171">
        <v>0</v>
      </c>
      <c r="K335" s="173">
        <v>0</v>
      </c>
      <c r="O335" s="162"/>
    </row>
    <row r="336" spans="1:15" ht="25.5" x14ac:dyDescent="0.25">
      <c r="A336" s="59" t="s">
        <v>325</v>
      </c>
      <c r="B336" s="27" t="s">
        <v>7</v>
      </c>
      <c r="C336" s="28" t="s">
        <v>175</v>
      </c>
      <c r="D336" s="171">
        <v>0</v>
      </c>
      <c r="E336" s="172">
        <f t="shared" si="70"/>
        <v>0</v>
      </c>
      <c r="F336" s="379"/>
      <c r="G336" s="135">
        <f t="shared" si="68"/>
        <v>2400</v>
      </c>
      <c r="H336" s="46">
        <v>2400</v>
      </c>
      <c r="I336" s="171">
        <v>0</v>
      </c>
      <c r="J336" s="171">
        <v>0</v>
      </c>
      <c r="K336" s="173">
        <v>0</v>
      </c>
      <c r="O336" s="162"/>
    </row>
    <row r="337" spans="1:15" ht="40.5" customHeight="1" x14ac:dyDescent="0.25">
      <c r="A337" s="267" t="s">
        <v>192</v>
      </c>
      <c r="B337" s="60" t="s">
        <v>7</v>
      </c>
      <c r="C337" s="60" t="s">
        <v>175</v>
      </c>
      <c r="D337" s="251">
        <v>5700</v>
      </c>
      <c r="E337" s="44">
        <f t="shared" si="70"/>
        <v>5700</v>
      </c>
      <c r="F337" s="371"/>
      <c r="G337" s="63">
        <f t="shared" si="68"/>
        <v>7600</v>
      </c>
      <c r="H337" s="268">
        <v>1900</v>
      </c>
      <c r="I337" s="251">
        <v>0</v>
      </c>
      <c r="J337" s="251">
        <v>0</v>
      </c>
      <c r="K337" s="253">
        <v>0</v>
      </c>
      <c r="O337" s="162"/>
    </row>
    <row r="338" spans="1:15" ht="39" customHeight="1" x14ac:dyDescent="0.25">
      <c r="A338" s="267" t="s">
        <v>193</v>
      </c>
      <c r="B338" s="60" t="s">
        <v>7</v>
      </c>
      <c r="C338" s="60" t="s">
        <v>175</v>
      </c>
      <c r="D338" s="251">
        <v>1600</v>
      </c>
      <c r="E338" s="44">
        <f t="shared" si="70"/>
        <v>1600</v>
      </c>
      <c r="F338" s="371"/>
      <c r="G338" s="63">
        <f t="shared" si="68"/>
        <v>1950</v>
      </c>
      <c r="H338" s="268">
        <v>350</v>
      </c>
      <c r="I338" s="251">
        <v>0</v>
      </c>
      <c r="J338" s="251">
        <v>0</v>
      </c>
      <c r="K338" s="253">
        <v>0</v>
      </c>
      <c r="O338" s="162"/>
    </row>
    <row r="339" spans="1:15" ht="41.25" customHeight="1" x14ac:dyDescent="0.25">
      <c r="A339" s="267" t="s">
        <v>194</v>
      </c>
      <c r="B339" s="60" t="s">
        <v>7</v>
      </c>
      <c r="C339" s="60" t="s">
        <v>175</v>
      </c>
      <c r="D339" s="251">
        <v>4300</v>
      </c>
      <c r="E339" s="44">
        <f t="shared" si="70"/>
        <v>4300</v>
      </c>
      <c r="F339" s="371"/>
      <c r="G339" s="63">
        <f t="shared" si="68"/>
        <v>5700</v>
      </c>
      <c r="H339" s="268">
        <v>1400</v>
      </c>
      <c r="I339" s="251">
        <v>0</v>
      </c>
      <c r="J339" s="251">
        <v>0</v>
      </c>
      <c r="K339" s="253">
        <v>0</v>
      </c>
      <c r="O339" s="162"/>
    </row>
    <row r="340" spans="1:15" ht="39.75" customHeight="1" x14ac:dyDescent="0.25">
      <c r="A340" s="267" t="s">
        <v>195</v>
      </c>
      <c r="B340" s="60" t="s">
        <v>7</v>
      </c>
      <c r="C340" s="60" t="s">
        <v>175</v>
      </c>
      <c r="D340" s="251">
        <v>7900</v>
      </c>
      <c r="E340" s="44">
        <f t="shared" si="70"/>
        <v>7900</v>
      </c>
      <c r="F340" s="371"/>
      <c r="G340" s="63">
        <f t="shared" si="68"/>
        <v>13100</v>
      </c>
      <c r="H340" s="268">
        <v>5200</v>
      </c>
      <c r="I340" s="251">
        <v>0</v>
      </c>
      <c r="J340" s="251">
        <v>0</v>
      </c>
      <c r="K340" s="253">
        <v>0</v>
      </c>
      <c r="O340" s="162"/>
    </row>
    <row r="341" spans="1:15" ht="41.25" customHeight="1" x14ac:dyDescent="0.25">
      <c r="A341" s="395" t="s">
        <v>196</v>
      </c>
      <c r="B341" s="298" t="s">
        <v>7</v>
      </c>
      <c r="C341" s="298" t="s">
        <v>175</v>
      </c>
      <c r="D341" s="301">
        <v>6200</v>
      </c>
      <c r="E341" s="301">
        <f t="shared" si="70"/>
        <v>6200</v>
      </c>
      <c r="F341" s="301"/>
      <c r="G341" s="396">
        <f t="shared" si="68"/>
        <v>9000</v>
      </c>
      <c r="H341" s="301">
        <v>2800</v>
      </c>
      <c r="I341" s="301">
        <v>0</v>
      </c>
      <c r="J341" s="338">
        <v>0</v>
      </c>
      <c r="K341" s="340">
        <v>0</v>
      </c>
      <c r="O341" s="162"/>
    </row>
    <row r="342" spans="1:15" ht="35.1" customHeight="1" thickBot="1" x14ac:dyDescent="0.25">
      <c r="A342" s="453" t="s">
        <v>197</v>
      </c>
      <c r="B342" s="454"/>
      <c r="C342" s="455"/>
      <c r="D342" s="186">
        <f>SUM(D315:D341)</f>
        <v>22567000</v>
      </c>
      <c r="E342" s="186">
        <f t="shared" ref="E342:G342" si="73">SUM(E315:E341)</f>
        <v>17037000</v>
      </c>
      <c r="F342" s="186">
        <f t="shared" si="73"/>
        <v>5530000</v>
      </c>
      <c r="G342" s="186">
        <f t="shared" si="73"/>
        <v>39412820</v>
      </c>
      <c r="H342" s="187">
        <f>SUM(H315:H341)</f>
        <v>16845820</v>
      </c>
      <c r="I342" s="187">
        <f>SUM(I315:I341)</f>
        <v>0</v>
      </c>
      <c r="J342" s="187">
        <f>SUM(J315:J341)</f>
        <v>0</v>
      </c>
      <c r="K342" s="188">
        <f>SUM(K315:K341)</f>
        <v>0</v>
      </c>
      <c r="O342" s="162">
        <f>E342+H342-G342+I342+J342+K342</f>
        <v>-5530000</v>
      </c>
    </row>
    <row r="343" spans="1:15" ht="24.95" customHeight="1" x14ac:dyDescent="0.2">
      <c r="A343" s="456" t="s">
        <v>198</v>
      </c>
      <c r="B343" s="457"/>
      <c r="C343" s="457"/>
      <c r="D343" s="67">
        <v>67500</v>
      </c>
      <c r="E343" s="67">
        <v>67500</v>
      </c>
      <c r="F343" s="67"/>
      <c r="G343" s="67">
        <v>67500</v>
      </c>
      <c r="H343" s="67"/>
      <c r="I343" s="67"/>
      <c r="J343" s="67"/>
      <c r="K343" s="68"/>
      <c r="O343" s="162"/>
    </row>
    <row r="344" spans="1:15" ht="24.95" customHeight="1" thickBot="1" x14ac:dyDescent="0.25">
      <c r="A344" s="458" t="s">
        <v>199</v>
      </c>
      <c r="B344" s="459"/>
      <c r="C344" s="460"/>
      <c r="D344" s="397">
        <f>D342+D343</f>
        <v>22634500</v>
      </c>
      <c r="E344" s="397">
        <f t="shared" ref="E344:K344" si="74">E342+E343</f>
        <v>17104500</v>
      </c>
      <c r="F344" s="397">
        <f t="shared" si="74"/>
        <v>5530000</v>
      </c>
      <c r="G344" s="397">
        <f t="shared" si="74"/>
        <v>39480320</v>
      </c>
      <c r="H344" s="397">
        <f t="shared" si="74"/>
        <v>16845820</v>
      </c>
      <c r="I344" s="397">
        <f t="shared" si="74"/>
        <v>0</v>
      </c>
      <c r="J344" s="397">
        <f t="shared" si="74"/>
        <v>0</v>
      </c>
      <c r="K344" s="398">
        <f t="shared" si="74"/>
        <v>0</v>
      </c>
      <c r="O344" s="162">
        <f>E344+H344-G344+I344+J344+K344</f>
        <v>-5530000</v>
      </c>
    </row>
    <row r="345" spans="1:15" ht="22.5" customHeight="1" thickBot="1" x14ac:dyDescent="0.25">
      <c r="A345" s="461" t="s">
        <v>200</v>
      </c>
      <c r="B345" s="462"/>
      <c r="C345" s="462"/>
      <c r="D345" s="462"/>
      <c r="E345" s="462"/>
      <c r="F345" s="462"/>
      <c r="G345" s="462"/>
      <c r="H345" s="462"/>
      <c r="I345" s="462"/>
      <c r="J345" s="462"/>
      <c r="K345" s="463"/>
      <c r="O345" s="162">
        <f>E345+H345-G345+I345+J345+K345</f>
        <v>0</v>
      </c>
    </row>
    <row r="346" spans="1:15" ht="42" customHeight="1" x14ac:dyDescent="0.25">
      <c r="A346" s="116" t="s">
        <v>201</v>
      </c>
      <c r="B346" s="117" t="s">
        <v>7</v>
      </c>
      <c r="C346" s="117" t="s">
        <v>202</v>
      </c>
      <c r="D346" s="108">
        <v>0</v>
      </c>
      <c r="E346" s="108">
        <f t="shared" ref="E346:E358" si="75">D346</f>
        <v>0</v>
      </c>
      <c r="F346" s="370"/>
      <c r="G346" s="118">
        <f t="shared" ref="G346:G358" si="76">D346+H346+I346+J346+K346</f>
        <v>158000</v>
      </c>
      <c r="H346" s="119">
        <v>158000</v>
      </c>
      <c r="I346" s="108">
        <v>0</v>
      </c>
      <c r="J346" s="108">
        <v>0</v>
      </c>
      <c r="K346" s="120">
        <v>0</v>
      </c>
      <c r="O346" s="162"/>
    </row>
    <row r="347" spans="1:15" ht="69.75" customHeight="1" x14ac:dyDescent="0.25">
      <c r="A347" s="59" t="s">
        <v>257</v>
      </c>
      <c r="B347" s="60" t="s">
        <v>7</v>
      </c>
      <c r="C347" s="60" t="s">
        <v>202</v>
      </c>
      <c r="D347" s="44">
        <v>15500</v>
      </c>
      <c r="E347" s="44">
        <f t="shared" si="75"/>
        <v>15500</v>
      </c>
      <c r="F347" s="371"/>
      <c r="G347" s="61">
        <f t="shared" si="76"/>
        <v>15500</v>
      </c>
      <c r="H347" s="62">
        <v>0</v>
      </c>
      <c r="I347" s="44">
        <v>0</v>
      </c>
      <c r="J347" s="44">
        <v>0</v>
      </c>
      <c r="K347" s="45">
        <v>0</v>
      </c>
      <c r="O347" s="162"/>
    </row>
    <row r="348" spans="1:15" ht="68.25" customHeight="1" x14ac:dyDescent="0.25">
      <c r="A348" s="59" t="s">
        <v>207</v>
      </c>
      <c r="B348" s="60" t="s">
        <v>7</v>
      </c>
      <c r="C348" s="60" t="s">
        <v>202</v>
      </c>
      <c r="D348" s="44">
        <v>2960000</v>
      </c>
      <c r="E348" s="44">
        <f t="shared" si="75"/>
        <v>2960000</v>
      </c>
      <c r="F348" s="371"/>
      <c r="G348" s="61">
        <f t="shared" si="76"/>
        <v>2960000</v>
      </c>
      <c r="H348" s="62">
        <v>0</v>
      </c>
      <c r="I348" s="44">
        <v>0</v>
      </c>
      <c r="J348" s="44">
        <v>0</v>
      </c>
      <c r="K348" s="45">
        <v>0</v>
      </c>
      <c r="O348" s="162"/>
    </row>
    <row r="349" spans="1:15" ht="76.5" x14ac:dyDescent="0.25">
      <c r="A349" s="59" t="s">
        <v>258</v>
      </c>
      <c r="B349" s="60" t="s">
        <v>7</v>
      </c>
      <c r="C349" s="60" t="s">
        <v>202</v>
      </c>
      <c r="D349" s="44">
        <v>15000</v>
      </c>
      <c r="E349" s="44">
        <f t="shared" si="75"/>
        <v>15000</v>
      </c>
      <c r="F349" s="371"/>
      <c r="G349" s="61">
        <f t="shared" si="76"/>
        <v>15000</v>
      </c>
      <c r="H349" s="62">
        <v>0</v>
      </c>
      <c r="I349" s="44">
        <v>0</v>
      </c>
      <c r="J349" s="44">
        <v>0</v>
      </c>
      <c r="K349" s="45">
        <v>0</v>
      </c>
      <c r="O349" s="162"/>
    </row>
    <row r="350" spans="1:15" ht="89.25" x14ac:dyDescent="0.25">
      <c r="A350" s="59" t="s">
        <v>259</v>
      </c>
      <c r="B350" s="60" t="s">
        <v>7</v>
      </c>
      <c r="C350" s="60" t="s">
        <v>202</v>
      </c>
      <c r="D350" s="44">
        <v>20300</v>
      </c>
      <c r="E350" s="44">
        <f t="shared" si="75"/>
        <v>20300</v>
      </c>
      <c r="F350" s="371"/>
      <c r="G350" s="61">
        <f t="shared" si="76"/>
        <v>20300</v>
      </c>
      <c r="H350" s="62">
        <v>0</v>
      </c>
      <c r="I350" s="44">
        <v>0</v>
      </c>
      <c r="J350" s="44">
        <v>0</v>
      </c>
      <c r="K350" s="45">
        <v>0</v>
      </c>
      <c r="O350" s="162"/>
    </row>
    <row r="351" spans="1:15" ht="51" x14ac:dyDescent="0.25">
      <c r="A351" s="59" t="s">
        <v>203</v>
      </c>
      <c r="B351" s="60" t="s">
        <v>7</v>
      </c>
      <c r="C351" s="60" t="s">
        <v>202</v>
      </c>
      <c r="D351" s="44">
        <v>11800000</v>
      </c>
      <c r="E351" s="44">
        <f t="shared" si="75"/>
        <v>11800000</v>
      </c>
      <c r="F351" s="371"/>
      <c r="G351" s="61">
        <f t="shared" si="76"/>
        <v>23800000</v>
      </c>
      <c r="H351" s="62">
        <v>12000000</v>
      </c>
      <c r="I351" s="44">
        <v>0</v>
      </c>
      <c r="J351" s="44">
        <v>0</v>
      </c>
      <c r="K351" s="45">
        <v>0</v>
      </c>
      <c r="O351" s="162"/>
    </row>
    <row r="352" spans="1:15" ht="51" x14ac:dyDescent="0.25">
      <c r="A352" s="59" t="s">
        <v>204</v>
      </c>
      <c r="B352" s="60" t="s">
        <v>7</v>
      </c>
      <c r="C352" s="60" t="s">
        <v>202</v>
      </c>
      <c r="D352" s="44">
        <v>850500</v>
      </c>
      <c r="E352" s="44">
        <f t="shared" si="75"/>
        <v>850500</v>
      </c>
      <c r="F352" s="371"/>
      <c r="G352" s="61">
        <f t="shared" si="76"/>
        <v>859500</v>
      </c>
      <c r="H352" s="62">
        <v>9000</v>
      </c>
      <c r="I352" s="44">
        <v>0</v>
      </c>
      <c r="J352" s="44">
        <v>0</v>
      </c>
      <c r="K352" s="45">
        <v>0</v>
      </c>
      <c r="O352" s="162"/>
    </row>
    <row r="353" spans="1:16" ht="67.5" customHeight="1" x14ac:dyDescent="0.25">
      <c r="A353" s="59" t="s">
        <v>205</v>
      </c>
      <c r="B353" s="60" t="s">
        <v>7</v>
      </c>
      <c r="C353" s="60" t="s">
        <v>202</v>
      </c>
      <c r="D353" s="44">
        <v>192800</v>
      </c>
      <c r="E353" s="44">
        <f t="shared" si="75"/>
        <v>192800</v>
      </c>
      <c r="F353" s="371"/>
      <c r="G353" s="61">
        <f t="shared" si="76"/>
        <v>385560</v>
      </c>
      <c r="H353" s="62">
        <v>192760</v>
      </c>
      <c r="I353" s="44">
        <v>0</v>
      </c>
      <c r="J353" s="44">
        <v>0</v>
      </c>
      <c r="K353" s="45">
        <v>0</v>
      </c>
      <c r="O353" s="162"/>
    </row>
    <row r="354" spans="1:16" ht="63.75" x14ac:dyDescent="0.25">
      <c r="A354" s="59" t="s">
        <v>206</v>
      </c>
      <c r="B354" s="60" t="s">
        <v>7</v>
      </c>
      <c r="C354" s="60" t="s">
        <v>202</v>
      </c>
      <c r="D354" s="44">
        <v>58200</v>
      </c>
      <c r="E354" s="44">
        <f t="shared" si="75"/>
        <v>58200</v>
      </c>
      <c r="F354" s="371"/>
      <c r="G354" s="61">
        <f t="shared" si="76"/>
        <v>116400</v>
      </c>
      <c r="H354" s="62">
        <v>58200</v>
      </c>
      <c r="I354" s="44">
        <v>0</v>
      </c>
      <c r="J354" s="44">
        <v>0</v>
      </c>
      <c r="K354" s="45">
        <v>0</v>
      </c>
      <c r="O354" s="162"/>
    </row>
    <row r="355" spans="1:16" ht="63.75" x14ac:dyDescent="0.25">
      <c r="A355" s="59" t="s">
        <v>268</v>
      </c>
      <c r="B355" s="60" t="s">
        <v>7</v>
      </c>
      <c r="C355" s="60" t="s">
        <v>202</v>
      </c>
      <c r="D355" s="44">
        <v>5770148</v>
      </c>
      <c r="E355" s="44">
        <f t="shared" si="75"/>
        <v>5770148</v>
      </c>
      <c r="F355" s="371"/>
      <c r="G355" s="61">
        <f t="shared" si="76"/>
        <v>5770148</v>
      </c>
      <c r="H355" s="62">
        <v>0</v>
      </c>
      <c r="I355" s="44">
        <v>0</v>
      </c>
      <c r="J355" s="44">
        <v>0</v>
      </c>
      <c r="K355" s="45">
        <v>0</v>
      </c>
      <c r="O355" s="162"/>
    </row>
    <row r="356" spans="1:16" ht="63.75" x14ac:dyDescent="0.25">
      <c r="A356" s="59" t="s">
        <v>269</v>
      </c>
      <c r="B356" s="60" t="s">
        <v>7</v>
      </c>
      <c r="C356" s="60" t="s">
        <v>202</v>
      </c>
      <c r="D356" s="44">
        <v>7947563</v>
      </c>
      <c r="E356" s="44">
        <f t="shared" si="75"/>
        <v>7947563</v>
      </c>
      <c r="F356" s="371"/>
      <c r="G356" s="61">
        <f t="shared" si="76"/>
        <v>7947563</v>
      </c>
      <c r="H356" s="62">
        <v>0</v>
      </c>
      <c r="I356" s="44">
        <v>0</v>
      </c>
      <c r="J356" s="44">
        <v>0</v>
      </c>
      <c r="K356" s="45">
        <v>0</v>
      </c>
      <c r="O356" s="162"/>
    </row>
    <row r="357" spans="1:16" s="2" customFormat="1" ht="73.5" customHeight="1" x14ac:dyDescent="0.25">
      <c r="A357" s="59" t="s">
        <v>207</v>
      </c>
      <c r="B357" s="60" t="s">
        <v>7</v>
      </c>
      <c r="C357" s="60" t="s">
        <v>202</v>
      </c>
      <c r="D357" s="44">
        <v>0</v>
      </c>
      <c r="E357" s="44">
        <f t="shared" si="75"/>
        <v>0</v>
      </c>
      <c r="F357" s="371"/>
      <c r="G357" s="61">
        <f t="shared" si="76"/>
        <v>7135377</v>
      </c>
      <c r="H357" s="62">
        <v>3583658</v>
      </c>
      <c r="I357" s="44">
        <v>3551719</v>
      </c>
      <c r="J357" s="44">
        <v>0</v>
      </c>
      <c r="K357" s="45">
        <v>0</v>
      </c>
      <c r="O357" s="6"/>
    </row>
    <row r="358" spans="1:16" ht="51" x14ac:dyDescent="0.25">
      <c r="A358" s="59" t="s">
        <v>208</v>
      </c>
      <c r="B358" s="60" t="s">
        <v>7</v>
      </c>
      <c r="C358" s="60" t="s">
        <v>202</v>
      </c>
      <c r="D358" s="44">
        <v>7414205</v>
      </c>
      <c r="E358" s="44">
        <f t="shared" si="75"/>
        <v>7414205</v>
      </c>
      <c r="F358" s="371"/>
      <c r="G358" s="61">
        <f t="shared" si="76"/>
        <v>7414205</v>
      </c>
      <c r="H358" s="62">
        <v>0</v>
      </c>
      <c r="I358" s="44">
        <v>0</v>
      </c>
      <c r="J358" s="44">
        <v>0</v>
      </c>
      <c r="K358" s="45">
        <v>0</v>
      </c>
      <c r="O358" s="162"/>
    </row>
    <row r="359" spans="1:16" ht="30" customHeight="1" x14ac:dyDescent="0.2">
      <c r="A359" s="464" t="s">
        <v>209</v>
      </c>
      <c r="B359" s="465"/>
      <c r="C359" s="465"/>
      <c r="D359" s="399">
        <f t="shared" ref="D359:K359" si="77">SUM(D346:D358)</f>
        <v>37044216</v>
      </c>
      <c r="E359" s="399">
        <f t="shared" si="77"/>
        <v>37044216</v>
      </c>
      <c r="F359" s="400"/>
      <c r="G359" s="400">
        <f t="shared" si="77"/>
        <v>56597553</v>
      </c>
      <c r="H359" s="401">
        <f t="shared" si="77"/>
        <v>16001618</v>
      </c>
      <c r="I359" s="399">
        <f t="shared" si="77"/>
        <v>3551719</v>
      </c>
      <c r="J359" s="399">
        <f t="shared" si="77"/>
        <v>0</v>
      </c>
      <c r="K359" s="402">
        <f t="shared" si="77"/>
        <v>0</v>
      </c>
      <c r="O359" s="162">
        <f>E359+H359-G359+I359+J359+K359</f>
        <v>0</v>
      </c>
    </row>
    <row r="360" spans="1:16" ht="20.100000000000001" customHeight="1" x14ac:dyDescent="0.2">
      <c r="A360" s="466" t="s">
        <v>210</v>
      </c>
      <c r="B360" s="467"/>
      <c r="C360" s="467"/>
      <c r="D360" s="76">
        <v>81734</v>
      </c>
      <c r="E360" s="76">
        <v>81734</v>
      </c>
      <c r="F360" s="77"/>
      <c r="G360" s="77">
        <v>81734</v>
      </c>
      <c r="H360" s="78">
        <v>0</v>
      </c>
      <c r="I360" s="76">
        <v>0</v>
      </c>
      <c r="J360" s="76">
        <v>0</v>
      </c>
      <c r="K360" s="79">
        <v>0</v>
      </c>
      <c r="O360" s="162"/>
    </row>
    <row r="361" spans="1:16" ht="30" customHeight="1" thickBot="1" x14ac:dyDescent="0.25">
      <c r="A361" s="468" t="s">
        <v>211</v>
      </c>
      <c r="B361" s="469"/>
      <c r="C361" s="469"/>
      <c r="D361" s="403">
        <f>D359+D360</f>
        <v>37125950</v>
      </c>
      <c r="E361" s="403">
        <f t="shared" ref="E361:K361" si="78">E359+E360</f>
        <v>37125950</v>
      </c>
      <c r="F361" s="404"/>
      <c r="G361" s="404">
        <f t="shared" si="78"/>
        <v>56679287</v>
      </c>
      <c r="H361" s="405">
        <f t="shared" si="78"/>
        <v>16001618</v>
      </c>
      <c r="I361" s="403">
        <f t="shared" si="78"/>
        <v>3551719</v>
      </c>
      <c r="J361" s="403">
        <f t="shared" si="78"/>
        <v>0</v>
      </c>
      <c r="K361" s="406">
        <f t="shared" si="78"/>
        <v>0</v>
      </c>
      <c r="L361" s="166" t="s">
        <v>212</v>
      </c>
      <c r="M361" s="166"/>
      <c r="N361" s="166">
        <v>23449599</v>
      </c>
      <c r="O361" s="167">
        <f>D367-N361</f>
        <v>228084990.78</v>
      </c>
      <c r="P361" s="166" t="s">
        <v>213</v>
      </c>
    </row>
    <row r="362" spans="1:16" ht="15" hidden="1" x14ac:dyDescent="0.2">
      <c r="A362" s="470" t="s">
        <v>214</v>
      </c>
      <c r="B362" s="471"/>
      <c r="C362" s="472"/>
      <c r="D362" s="80"/>
      <c r="E362" s="80">
        <v>0</v>
      </c>
      <c r="F362" s="380"/>
      <c r="G362" s="81">
        <v>0</v>
      </c>
      <c r="H362" s="82"/>
      <c r="I362" s="83"/>
      <c r="J362" s="83"/>
      <c r="K362" s="84"/>
      <c r="L362" s="166" t="s">
        <v>215</v>
      </c>
      <c r="M362" s="166"/>
      <c r="N362" s="166">
        <v>312000</v>
      </c>
      <c r="O362" s="167">
        <f>D366-N362</f>
        <v>38000</v>
      </c>
      <c r="P362" s="166"/>
    </row>
    <row r="363" spans="1:16" ht="30.75" hidden="1" customHeight="1" x14ac:dyDescent="0.2">
      <c r="A363" s="470" t="s">
        <v>261</v>
      </c>
      <c r="B363" s="471"/>
      <c r="C363" s="472"/>
      <c r="D363" s="85"/>
      <c r="E363" s="85">
        <v>0</v>
      </c>
      <c r="F363" s="381"/>
      <c r="G363" s="86">
        <v>0</v>
      </c>
      <c r="H363" s="87"/>
      <c r="I363" s="88"/>
      <c r="J363" s="88"/>
      <c r="K363" s="89"/>
      <c r="L363" s="166" t="s">
        <v>216</v>
      </c>
      <c r="M363" s="166"/>
      <c r="N363" s="166">
        <v>965922</v>
      </c>
      <c r="O363" s="167">
        <f>D365-N363</f>
        <v>99305594</v>
      </c>
      <c r="P363" s="166"/>
    </row>
    <row r="364" spans="1:16" ht="39.950000000000003" customHeight="1" x14ac:dyDescent="0.2">
      <c r="A364" s="433" t="s">
        <v>217</v>
      </c>
      <c r="B364" s="434"/>
      <c r="C364" s="435"/>
      <c r="D364" s="90">
        <f t="shared" ref="D364:K364" si="79">D237+D150+D94+D84+D56+D53+D17+D13</f>
        <v>150913073.78</v>
      </c>
      <c r="E364" s="90">
        <f t="shared" si="79"/>
        <v>112466627</v>
      </c>
      <c r="F364" s="90">
        <f t="shared" si="79"/>
        <v>38446447</v>
      </c>
      <c r="G364" s="90">
        <f t="shared" si="79"/>
        <v>254412563</v>
      </c>
      <c r="H364" s="90">
        <f t="shared" si="79"/>
        <v>103445429.22</v>
      </c>
      <c r="I364" s="90">
        <f t="shared" si="79"/>
        <v>18660</v>
      </c>
      <c r="J364" s="90">
        <f t="shared" si="79"/>
        <v>15700</v>
      </c>
      <c r="K364" s="90">
        <f t="shared" si="79"/>
        <v>15700</v>
      </c>
      <c r="L364" s="167" t="s">
        <v>218</v>
      </c>
      <c r="M364" s="166"/>
      <c r="N364" s="166">
        <v>23225611</v>
      </c>
      <c r="O364" s="167">
        <f>D364-N364</f>
        <v>127687462.78</v>
      </c>
      <c r="P364" s="166"/>
    </row>
    <row r="365" spans="1:16" ht="29.25" customHeight="1" x14ac:dyDescent="0.2">
      <c r="A365" s="433" t="s">
        <v>219</v>
      </c>
      <c r="B365" s="434"/>
      <c r="C365" s="435"/>
      <c r="D365" s="90">
        <f>D361+D344+D313+D299+D277+D252+D246</f>
        <v>100271516</v>
      </c>
      <c r="E365" s="90">
        <f t="shared" ref="E365:K365" si="80">E361+E344+E313+E299+E277+E252+E246</f>
        <v>93241516</v>
      </c>
      <c r="F365" s="90">
        <f t="shared" si="80"/>
        <v>7030000</v>
      </c>
      <c r="G365" s="90">
        <f t="shared" si="80"/>
        <v>148378666</v>
      </c>
      <c r="H365" s="90">
        <f t="shared" si="80"/>
        <v>44555431</v>
      </c>
      <c r="I365" s="90">
        <f t="shared" si="80"/>
        <v>3551719</v>
      </c>
      <c r="J365" s="90">
        <f t="shared" si="80"/>
        <v>0</v>
      </c>
      <c r="K365" s="106">
        <f t="shared" si="80"/>
        <v>0</v>
      </c>
      <c r="L365" s="168">
        <f>D244+D275+D342+D359+D297+D250+D311</f>
        <v>96422152</v>
      </c>
      <c r="M365" s="169"/>
      <c r="N365" s="168">
        <f>D245+D276+D298+D343+D360+D312+D251</f>
        <v>3849364</v>
      </c>
      <c r="O365" s="168">
        <f>L365+N365</f>
        <v>100271516</v>
      </c>
    </row>
    <row r="366" spans="1:16" ht="24.95" customHeight="1" thickBot="1" x14ac:dyDescent="0.25">
      <c r="A366" s="436" t="s">
        <v>220</v>
      </c>
      <c r="B366" s="437"/>
      <c r="C366" s="438"/>
      <c r="D366" s="145">
        <v>350000</v>
      </c>
      <c r="E366" s="145">
        <v>350000</v>
      </c>
      <c r="F366" s="145"/>
      <c r="G366" s="145">
        <f t="shared" ref="G366:K366" si="81">G362+G363</f>
        <v>0</v>
      </c>
      <c r="H366" s="145">
        <f t="shared" si="81"/>
        <v>0</v>
      </c>
      <c r="I366" s="145">
        <f t="shared" si="81"/>
        <v>0</v>
      </c>
      <c r="J366" s="145">
        <f t="shared" si="81"/>
        <v>0</v>
      </c>
      <c r="K366" s="147">
        <f t="shared" si="81"/>
        <v>0</v>
      </c>
      <c r="L366" s="115" t="s">
        <v>221</v>
      </c>
      <c r="N366" s="115" t="s">
        <v>222</v>
      </c>
    </row>
    <row r="367" spans="1:16" ht="30" customHeight="1" thickBot="1" x14ac:dyDescent="0.25">
      <c r="A367" s="424" t="s">
        <v>404</v>
      </c>
      <c r="B367" s="425"/>
      <c r="C367" s="426"/>
      <c r="D367" s="409">
        <f>D366+D365+D364</f>
        <v>251534589.78</v>
      </c>
      <c r="E367" s="408">
        <f t="shared" ref="E367:G367" si="82">E366+E365+E364</f>
        <v>206058143</v>
      </c>
      <c r="F367" s="408">
        <f t="shared" si="82"/>
        <v>45476447</v>
      </c>
      <c r="G367" s="146">
        <f t="shared" si="82"/>
        <v>402791229</v>
      </c>
      <c r="H367" s="146">
        <f t="shared" ref="H367:K367" si="83">H366+H365+H364</f>
        <v>148000860.22</v>
      </c>
      <c r="I367" s="148">
        <f t="shared" si="83"/>
        <v>3570379</v>
      </c>
      <c r="J367" s="149">
        <f t="shared" si="83"/>
        <v>15700</v>
      </c>
      <c r="K367" s="150">
        <f t="shared" si="83"/>
        <v>15700</v>
      </c>
    </row>
    <row r="368" spans="1:16" ht="45" customHeight="1" thickBot="1" x14ac:dyDescent="0.25">
      <c r="A368" s="427"/>
      <c r="B368" s="428"/>
      <c r="C368" s="429"/>
      <c r="D368" s="421" t="s">
        <v>405</v>
      </c>
      <c r="E368" s="421" t="s">
        <v>407</v>
      </c>
      <c r="F368" s="421" t="s">
        <v>406</v>
      </c>
      <c r="G368" s="447"/>
      <c r="H368" s="447"/>
      <c r="I368" s="447"/>
      <c r="J368" s="447"/>
      <c r="K368" s="447"/>
    </row>
    <row r="369" spans="1:11" ht="36" customHeight="1" thickBot="1" x14ac:dyDescent="0.25">
      <c r="A369" s="430"/>
      <c r="B369" s="431"/>
      <c r="C369" s="432"/>
      <c r="D369" s="412">
        <f>SUM(D370:D377)</f>
        <v>251534590</v>
      </c>
      <c r="E369" s="413">
        <f t="shared" ref="E369:F369" si="84">SUM(E370:E377)</f>
        <v>206058143</v>
      </c>
      <c r="F369" s="413">
        <f t="shared" si="84"/>
        <v>45476447</v>
      </c>
      <c r="G369" s="447"/>
      <c r="H369" s="447"/>
      <c r="I369" s="447"/>
      <c r="J369" s="447"/>
      <c r="K369" s="447"/>
    </row>
    <row r="370" spans="1:11" ht="30" customHeight="1" x14ac:dyDescent="0.2">
      <c r="A370" s="441" t="s">
        <v>262</v>
      </c>
      <c r="B370" s="442"/>
      <c r="C370" s="442"/>
      <c r="D370" s="410">
        <f>D13+D246</f>
        <v>4055500</v>
      </c>
      <c r="E370" s="414">
        <f>E13+E246</f>
        <v>4055500</v>
      </c>
      <c r="F370" s="415"/>
      <c r="G370" s="447"/>
      <c r="H370" s="447"/>
      <c r="I370" s="447"/>
      <c r="J370" s="447"/>
      <c r="K370" s="447"/>
    </row>
    <row r="371" spans="1:11" ht="30" customHeight="1" x14ac:dyDescent="0.2">
      <c r="A371" s="443" t="s">
        <v>263</v>
      </c>
      <c r="B371" s="444"/>
      <c r="C371" s="444"/>
      <c r="D371" s="410">
        <f>D17+D252</f>
        <v>293300</v>
      </c>
      <c r="E371" s="414">
        <v>293300</v>
      </c>
      <c r="F371" s="415"/>
      <c r="G371" s="447"/>
      <c r="H371" s="447"/>
      <c r="I371" s="447"/>
      <c r="J371" s="447"/>
      <c r="K371" s="447"/>
    </row>
    <row r="372" spans="1:11" ht="30" customHeight="1" x14ac:dyDescent="0.2">
      <c r="A372" s="443" t="s">
        <v>264</v>
      </c>
      <c r="B372" s="444"/>
      <c r="C372" s="444"/>
      <c r="D372" s="410">
        <f>D53+D277</f>
        <v>19151498</v>
      </c>
      <c r="E372" s="414">
        <f>E277+E53</f>
        <v>16741498</v>
      </c>
      <c r="F372" s="415">
        <v>2410000</v>
      </c>
      <c r="G372" s="447"/>
      <c r="H372" s="447"/>
      <c r="I372" s="447"/>
      <c r="J372" s="447"/>
      <c r="K372" s="447"/>
    </row>
    <row r="373" spans="1:11" ht="30" customHeight="1" x14ac:dyDescent="0.2">
      <c r="A373" s="443" t="s">
        <v>20</v>
      </c>
      <c r="B373" s="444"/>
      <c r="C373" s="444"/>
      <c r="D373" s="410">
        <f>D56</f>
        <v>3000</v>
      </c>
      <c r="E373" s="414">
        <v>3000</v>
      </c>
      <c r="F373" s="415"/>
      <c r="G373" s="447"/>
      <c r="H373" s="447"/>
      <c r="I373" s="447"/>
      <c r="J373" s="447"/>
      <c r="K373" s="447"/>
    </row>
    <row r="374" spans="1:11" ht="30" customHeight="1" x14ac:dyDescent="0.2">
      <c r="A374" s="443" t="s">
        <v>265</v>
      </c>
      <c r="B374" s="444"/>
      <c r="C374" s="444"/>
      <c r="D374" s="410">
        <f>D84+D299</f>
        <v>21600135</v>
      </c>
      <c r="E374" s="414">
        <f>E84+E299</f>
        <v>20100135</v>
      </c>
      <c r="F374" s="415">
        <v>1500000</v>
      </c>
      <c r="G374" s="447"/>
      <c r="H374" s="447"/>
      <c r="I374" s="447"/>
      <c r="J374" s="447"/>
      <c r="K374" s="447"/>
    </row>
    <row r="375" spans="1:11" ht="30" customHeight="1" x14ac:dyDescent="0.2">
      <c r="A375" s="443" t="s">
        <v>266</v>
      </c>
      <c r="B375" s="444"/>
      <c r="C375" s="444"/>
      <c r="D375" s="410">
        <f>D94+D313</f>
        <v>6979600</v>
      </c>
      <c r="E375" s="414">
        <f>E94+E313</f>
        <v>6979600</v>
      </c>
      <c r="F375" s="415"/>
      <c r="G375" s="447"/>
      <c r="H375" s="447"/>
      <c r="I375" s="447"/>
      <c r="J375" s="447"/>
      <c r="K375" s="447"/>
    </row>
    <row r="376" spans="1:11" ht="30" customHeight="1" x14ac:dyDescent="0.2">
      <c r="A376" s="443" t="s">
        <v>36</v>
      </c>
      <c r="B376" s="444"/>
      <c r="C376" s="444"/>
      <c r="D376" s="410">
        <f>D150+D344</f>
        <v>35846560</v>
      </c>
      <c r="E376" s="414">
        <f>E150+E344</f>
        <v>29516560</v>
      </c>
      <c r="F376" s="415">
        <v>6330000</v>
      </c>
      <c r="G376" s="447"/>
      <c r="H376" s="447"/>
      <c r="I376" s="447"/>
      <c r="J376" s="447"/>
      <c r="K376" s="447"/>
    </row>
    <row r="377" spans="1:11" ht="30" customHeight="1" thickBot="1" x14ac:dyDescent="0.25">
      <c r="A377" s="445" t="s">
        <v>267</v>
      </c>
      <c r="B377" s="446"/>
      <c r="C377" s="446"/>
      <c r="D377" s="411">
        <f>E377+F377</f>
        <v>163604997</v>
      </c>
      <c r="E377" s="416">
        <f>E366+E361+E237</f>
        <v>128368550</v>
      </c>
      <c r="F377" s="417">
        <v>35236447</v>
      </c>
      <c r="G377" s="447"/>
      <c r="H377" s="447"/>
      <c r="I377" s="447"/>
      <c r="J377" s="447"/>
      <c r="K377" s="447"/>
    </row>
    <row r="378" spans="1:11" ht="30" hidden="1" customHeight="1" x14ac:dyDescent="0.2">
      <c r="A378" s="418"/>
      <c r="B378" s="418"/>
      <c r="C378" s="418"/>
      <c r="D378" s="419"/>
      <c r="E378" s="420"/>
      <c r="F378" s="420"/>
      <c r="G378" s="348"/>
      <c r="H378" s="348"/>
      <c r="I378" s="348"/>
      <c r="J378" s="348"/>
      <c r="K378" s="348"/>
    </row>
    <row r="379" spans="1:11" ht="15" x14ac:dyDescent="0.2">
      <c r="A379" s="157"/>
      <c r="B379" s="157"/>
      <c r="C379" s="157"/>
      <c r="D379" s="91"/>
      <c r="E379" s="91"/>
      <c r="F379" s="91"/>
      <c r="G379" s="91"/>
      <c r="H379" s="2"/>
      <c r="I379" s="2"/>
      <c r="J379" s="2"/>
    </row>
    <row r="380" spans="1:11" x14ac:dyDescent="0.2">
      <c r="A380" s="422" t="s">
        <v>223</v>
      </c>
      <c r="B380" s="92"/>
      <c r="C380" s="92"/>
      <c r="D380" s="92" t="s">
        <v>224</v>
      </c>
      <c r="E380" s="92"/>
      <c r="F380" s="93" t="s">
        <v>225</v>
      </c>
      <c r="G380" s="92"/>
      <c r="H380" s="92" t="s">
        <v>226</v>
      </c>
      <c r="I380" s="93"/>
      <c r="J380" s="93" t="s">
        <v>226</v>
      </c>
      <c r="K380" s="93"/>
    </row>
    <row r="381" spans="1:11" x14ac:dyDescent="0.2">
      <c r="A381" s="422" t="s">
        <v>227</v>
      </c>
      <c r="B381" s="92"/>
      <c r="C381" s="92"/>
      <c r="D381" s="92" t="s">
        <v>228</v>
      </c>
      <c r="E381" s="92"/>
      <c r="F381" s="93" t="s">
        <v>229</v>
      </c>
      <c r="G381" s="92"/>
      <c r="H381" s="115" t="s">
        <v>230</v>
      </c>
      <c r="I381" s="93"/>
      <c r="J381" s="93" t="s">
        <v>230</v>
      </c>
      <c r="K381" s="93"/>
    </row>
    <row r="382" spans="1:11" x14ac:dyDescent="0.2">
      <c r="A382" s="92"/>
      <c r="B382" s="92"/>
      <c r="C382" s="92"/>
      <c r="D382" s="92"/>
      <c r="E382" s="92"/>
      <c r="F382" s="92"/>
      <c r="G382" s="92"/>
      <c r="H382" s="93"/>
      <c r="I382" s="93"/>
      <c r="J382" s="93"/>
      <c r="K382" s="93"/>
    </row>
    <row r="383" spans="1:11" x14ac:dyDescent="0.2">
      <c r="A383" s="439"/>
      <c r="B383" s="439"/>
      <c r="C383" s="439"/>
      <c r="D383" s="439"/>
      <c r="E383" s="439"/>
      <c r="F383" s="439"/>
      <c r="G383" s="439"/>
      <c r="H383" s="440"/>
      <c r="I383" s="440"/>
      <c r="J383" s="440"/>
      <c r="K383" s="440"/>
    </row>
    <row r="384" spans="1:11" x14ac:dyDescent="0.2">
      <c r="A384" s="94"/>
      <c r="B384" s="2"/>
      <c r="C384" s="2"/>
      <c r="D384" s="2"/>
      <c r="E384" s="95"/>
      <c r="F384" s="95"/>
      <c r="G384" s="95"/>
    </row>
    <row r="385" spans="1:14" x14ac:dyDescent="0.2">
      <c r="A385" s="94"/>
      <c r="B385" s="93"/>
      <c r="C385" s="93"/>
      <c r="D385" s="2"/>
      <c r="E385" s="2"/>
      <c r="F385" s="2"/>
      <c r="G385" s="93"/>
    </row>
    <row r="386" spans="1:14" x14ac:dyDescent="0.2">
      <c r="A386" s="94"/>
      <c r="B386" s="2"/>
      <c r="C386" s="2"/>
      <c r="D386" s="2"/>
      <c r="E386" s="96"/>
      <c r="F386" s="96"/>
      <c r="G386" s="97"/>
    </row>
    <row r="387" spans="1:14" x14ac:dyDescent="0.2">
      <c r="A387" s="94"/>
      <c r="B387" s="2"/>
      <c r="C387" s="2"/>
      <c r="D387" s="2"/>
      <c r="E387" s="96"/>
      <c r="F387" s="96"/>
      <c r="G387" s="97"/>
    </row>
    <row r="388" spans="1:14" x14ac:dyDescent="0.2">
      <c r="A388" s="2"/>
      <c r="B388" s="2"/>
      <c r="C388" s="2"/>
      <c r="D388" s="2"/>
      <c r="E388" s="96"/>
      <c r="F388" s="96"/>
      <c r="G388" s="97"/>
    </row>
    <row r="389" spans="1:14" x14ac:dyDescent="0.2">
      <c r="A389" s="94"/>
      <c r="B389" s="2"/>
      <c r="C389" s="2"/>
      <c r="D389" s="2"/>
      <c r="E389" s="96"/>
      <c r="F389" s="96"/>
      <c r="G389" s="97"/>
    </row>
    <row r="390" spans="1:14" x14ac:dyDescent="0.2">
      <c r="A390" s="94"/>
      <c r="B390" s="2"/>
      <c r="C390" s="2"/>
      <c r="D390" s="2"/>
      <c r="E390" s="98"/>
      <c r="F390" s="98"/>
      <c r="G390" s="2"/>
    </row>
    <row r="391" spans="1:14" x14ac:dyDescent="0.2">
      <c r="A391" s="2"/>
      <c r="B391" s="2"/>
      <c r="C391" s="2"/>
      <c r="D391" s="2"/>
      <c r="E391" s="2"/>
      <c r="F391" s="2"/>
      <c r="G391" s="2"/>
    </row>
    <row r="392" spans="1:14" x14ac:dyDescent="0.2">
      <c r="A392" s="2"/>
      <c r="B392" s="2"/>
      <c r="C392" s="2"/>
      <c r="D392" s="2"/>
      <c r="E392" s="2"/>
      <c r="F392" s="2"/>
      <c r="G392" s="2"/>
      <c r="N392" s="115">
        <v>2019</v>
      </c>
    </row>
    <row r="393" spans="1:14" x14ac:dyDescent="0.2">
      <c r="A393" s="2"/>
      <c r="B393" s="2"/>
      <c r="C393" s="2"/>
      <c r="D393" s="2"/>
      <c r="E393" s="2"/>
      <c r="F393" s="2"/>
      <c r="G393" s="2"/>
      <c r="K393" s="170"/>
    </row>
    <row r="394" spans="1:14" x14ac:dyDescent="0.2">
      <c r="A394" s="2"/>
      <c r="B394" s="2"/>
      <c r="C394" s="2"/>
      <c r="D394" s="2"/>
      <c r="E394" s="2"/>
      <c r="F394" s="2"/>
      <c r="G394" s="2"/>
    </row>
    <row r="395" spans="1:14" x14ac:dyDescent="0.2">
      <c r="A395" s="2"/>
      <c r="B395" s="2"/>
      <c r="C395" s="2"/>
      <c r="D395" s="2"/>
      <c r="E395" s="2"/>
      <c r="F395" s="2"/>
      <c r="G395" s="2"/>
    </row>
    <row r="396" spans="1:14" x14ac:dyDescent="0.2">
      <c r="A396" s="99"/>
      <c r="B396" s="2"/>
      <c r="C396" s="2"/>
      <c r="D396" s="2"/>
      <c r="E396" s="2"/>
      <c r="F396" s="2"/>
      <c r="G396" s="2"/>
      <c r="I396" s="162"/>
      <c r="J396" s="162"/>
      <c r="K396" s="162"/>
    </row>
    <row r="397" spans="1:14" x14ac:dyDescent="0.2">
      <c r="A397" s="101"/>
      <c r="B397" s="2"/>
      <c r="C397" s="2"/>
      <c r="D397" s="2"/>
      <c r="E397" s="2"/>
      <c r="F397" s="2"/>
      <c r="G397" s="2"/>
      <c r="I397" s="162"/>
      <c r="J397" s="162"/>
      <c r="K397" s="162"/>
    </row>
    <row r="398" spans="1:14" x14ac:dyDescent="0.2">
      <c r="A398" s="101"/>
      <c r="B398" s="2"/>
      <c r="C398" s="2"/>
      <c r="D398" s="2"/>
      <c r="E398" s="2"/>
      <c r="F398" s="2"/>
      <c r="G398" s="2"/>
      <c r="I398" s="162"/>
      <c r="J398" s="162"/>
      <c r="K398" s="162"/>
    </row>
    <row r="399" spans="1:14" x14ac:dyDescent="0.2">
      <c r="A399" s="101"/>
      <c r="B399" s="2"/>
      <c r="C399" s="2"/>
      <c r="D399" s="2"/>
      <c r="E399" s="2"/>
      <c r="F399" s="2"/>
      <c r="G399" s="2"/>
      <c r="I399" s="162"/>
      <c r="J399" s="162"/>
      <c r="K399" s="162"/>
    </row>
    <row r="400" spans="1:14" x14ac:dyDescent="0.2">
      <c r="A400" s="99"/>
      <c r="B400" s="2"/>
      <c r="C400" s="2"/>
      <c r="D400" s="2"/>
      <c r="E400" s="2"/>
      <c r="F400" s="2"/>
      <c r="G400" s="2"/>
    </row>
    <row r="401" spans="1:12" x14ac:dyDescent="0.2">
      <c r="A401" s="100"/>
      <c r="B401" s="2"/>
      <c r="C401" s="2"/>
      <c r="D401" s="2"/>
      <c r="E401" s="2"/>
      <c r="F401" s="2"/>
      <c r="G401" s="2"/>
      <c r="I401" s="162"/>
      <c r="J401" s="162"/>
      <c r="K401" s="162"/>
      <c r="L401" s="162"/>
    </row>
    <row r="402" spans="1:12" x14ac:dyDescent="0.2">
      <c r="A402" s="100"/>
      <c r="B402" s="2"/>
      <c r="C402" s="2"/>
      <c r="D402" s="2"/>
      <c r="E402" s="2"/>
      <c r="F402" s="2"/>
      <c r="G402" s="2"/>
      <c r="I402" s="162"/>
      <c r="J402" s="162"/>
      <c r="K402" s="162"/>
      <c r="L402" s="162"/>
    </row>
    <row r="403" spans="1:12" x14ac:dyDescent="0.2">
      <c r="A403" s="100"/>
      <c r="B403" s="2"/>
      <c r="C403" s="2"/>
      <c r="D403" s="2"/>
      <c r="E403" s="2"/>
      <c r="F403" s="2"/>
      <c r="G403" s="2"/>
      <c r="I403" s="162"/>
      <c r="J403" s="162"/>
      <c r="K403" s="162"/>
    </row>
    <row r="404" spans="1:12" x14ac:dyDescent="0.2">
      <c r="A404" s="101"/>
      <c r="B404" s="93"/>
      <c r="C404" s="93"/>
      <c r="D404" s="93"/>
      <c r="E404" s="93"/>
      <c r="F404" s="93"/>
      <c r="G404" s="93"/>
      <c r="I404" s="162"/>
      <c r="J404" s="162"/>
      <c r="K404" s="162"/>
      <c r="L404" s="162"/>
    </row>
    <row r="405" spans="1:12" x14ac:dyDescent="0.2">
      <c r="A405" s="2"/>
      <c r="B405" s="2"/>
      <c r="C405" s="2"/>
      <c r="D405" s="2"/>
      <c r="E405" s="2"/>
      <c r="F405" s="2"/>
      <c r="G405" s="2"/>
      <c r="I405" s="162"/>
      <c r="J405" s="162"/>
      <c r="K405" s="162"/>
    </row>
    <row r="406" spans="1:12" x14ac:dyDescent="0.2">
      <c r="A406" s="2"/>
      <c r="B406" s="2"/>
      <c r="C406" s="2"/>
      <c r="D406" s="2"/>
      <c r="E406" s="2"/>
      <c r="F406" s="2"/>
      <c r="G406" s="2"/>
      <c r="I406" s="162"/>
      <c r="J406" s="162"/>
      <c r="K406" s="162"/>
      <c r="L406" s="162"/>
    </row>
    <row r="407" spans="1:12" x14ac:dyDescent="0.2">
      <c r="A407" s="2"/>
      <c r="B407" s="2"/>
      <c r="C407" s="2"/>
      <c r="D407" s="2"/>
      <c r="E407" s="2"/>
      <c r="F407" s="2"/>
      <c r="G407" s="2"/>
      <c r="I407" s="162"/>
      <c r="J407" s="162"/>
      <c r="K407" s="162"/>
      <c r="L407" s="162"/>
    </row>
    <row r="408" spans="1:12" x14ac:dyDescent="0.2">
      <c r="A408" s="97"/>
      <c r="B408" s="2"/>
      <c r="C408" s="2"/>
      <c r="D408" s="2"/>
      <c r="E408" s="2"/>
      <c r="F408" s="2"/>
      <c r="G408" s="2"/>
      <c r="I408" s="162"/>
      <c r="J408" s="162"/>
      <c r="K408" s="162"/>
    </row>
    <row r="409" spans="1:12" x14ac:dyDescent="0.2">
      <c r="A409" s="102"/>
      <c r="B409" s="93"/>
      <c r="C409" s="2"/>
      <c r="D409" s="2"/>
      <c r="E409" s="2"/>
      <c r="F409" s="2"/>
      <c r="G409" s="2"/>
      <c r="I409" s="162"/>
      <c r="J409" s="162"/>
      <c r="K409" s="162"/>
    </row>
    <row r="410" spans="1:12" x14ac:dyDescent="0.2">
      <c r="A410" s="2"/>
      <c r="B410" s="2"/>
      <c r="C410" s="2"/>
      <c r="D410" s="2"/>
      <c r="E410" s="2"/>
      <c r="F410" s="2"/>
      <c r="G410" s="2"/>
      <c r="I410" s="162"/>
      <c r="J410" s="162"/>
      <c r="K410" s="162"/>
      <c r="L410" s="162"/>
    </row>
    <row r="411" spans="1:12" x14ac:dyDescent="0.2">
      <c r="A411" s="2"/>
      <c r="B411" s="2"/>
      <c r="C411" s="2"/>
      <c r="D411" s="2"/>
      <c r="E411" s="2"/>
      <c r="F411" s="2"/>
      <c r="G411" s="2"/>
    </row>
    <row r="412" spans="1:12" x14ac:dyDescent="0.2">
      <c r="A412" s="2"/>
      <c r="B412" s="2"/>
      <c r="C412" s="2"/>
      <c r="D412" s="2"/>
      <c r="E412" s="98"/>
      <c r="F412" s="98"/>
      <c r="G412" s="2"/>
      <c r="I412" s="162"/>
      <c r="J412" s="162"/>
      <c r="K412" s="162"/>
    </row>
    <row r="413" spans="1:12" x14ac:dyDescent="0.2">
      <c r="A413" s="2"/>
      <c r="B413" s="2"/>
      <c r="C413" s="2"/>
      <c r="D413" s="2"/>
      <c r="E413" s="2"/>
      <c r="F413" s="2"/>
      <c r="G413" s="2"/>
      <c r="I413" s="162"/>
      <c r="J413" s="162"/>
      <c r="K413" s="162"/>
    </row>
    <row r="414" spans="1:12" x14ac:dyDescent="0.2">
      <c r="A414" s="156"/>
      <c r="B414" s="156"/>
      <c r="C414" s="156"/>
      <c r="D414" s="156"/>
      <c r="E414" s="2"/>
      <c r="F414" s="2"/>
      <c r="G414" s="2"/>
      <c r="I414" s="162"/>
      <c r="J414" s="162"/>
      <c r="K414" s="162"/>
      <c r="L414" s="162"/>
    </row>
    <row r="415" spans="1:12" x14ac:dyDescent="0.2">
      <c r="A415" s="102"/>
      <c r="B415" s="2"/>
      <c r="C415" s="2"/>
      <c r="D415" s="103"/>
      <c r="E415" s="2"/>
      <c r="F415" s="2"/>
      <c r="G415" s="2"/>
      <c r="I415" s="162"/>
      <c r="J415" s="162"/>
      <c r="K415" s="162"/>
    </row>
    <row r="416" spans="1:12" x14ac:dyDescent="0.2">
      <c r="A416" s="6"/>
      <c r="B416" s="2"/>
      <c r="C416" s="2"/>
      <c r="D416" s="6"/>
      <c r="E416" s="2"/>
      <c r="F416" s="2"/>
      <c r="G416" s="2"/>
      <c r="I416" s="162"/>
      <c r="J416" s="162"/>
      <c r="K416" s="162"/>
      <c r="L416" s="162"/>
    </row>
    <row r="417" spans="1:12" x14ac:dyDescent="0.2">
      <c r="A417" s="6"/>
      <c r="B417" s="2"/>
      <c r="C417" s="2"/>
      <c r="D417" s="6"/>
      <c r="E417" s="2"/>
      <c r="F417" s="2"/>
      <c r="G417" s="2"/>
      <c r="I417" s="162"/>
      <c r="J417" s="162"/>
      <c r="K417" s="162"/>
      <c r="L417" s="162"/>
    </row>
    <row r="418" spans="1:12" x14ac:dyDescent="0.2">
      <c r="A418" s="6"/>
      <c r="B418" s="2"/>
      <c r="C418" s="2"/>
      <c r="D418" s="6"/>
      <c r="E418" s="2"/>
      <c r="F418" s="2"/>
      <c r="G418" s="2"/>
      <c r="I418" s="162"/>
      <c r="J418" s="162"/>
      <c r="K418" s="162"/>
      <c r="L418" s="162"/>
    </row>
    <row r="419" spans="1:12" x14ac:dyDescent="0.2">
      <c r="A419" s="6"/>
      <c r="B419" s="2"/>
      <c r="C419" s="2"/>
      <c r="D419" s="6"/>
      <c r="E419" s="2"/>
      <c r="F419" s="2"/>
      <c r="G419" s="2"/>
      <c r="I419" s="162"/>
      <c r="J419" s="162"/>
      <c r="K419" s="162"/>
    </row>
    <row r="420" spans="1:12" x14ac:dyDescent="0.2">
      <c r="A420" s="6"/>
      <c r="B420" s="2"/>
      <c r="C420" s="2"/>
      <c r="D420" s="6"/>
      <c r="E420" s="2"/>
      <c r="F420" s="2"/>
      <c r="G420" s="2"/>
      <c r="I420" s="162"/>
      <c r="J420" s="162"/>
      <c r="K420" s="162"/>
      <c r="L420" s="162"/>
    </row>
    <row r="421" spans="1:12" x14ac:dyDescent="0.2">
      <c r="A421" s="6"/>
      <c r="B421" s="2"/>
      <c r="C421" s="2"/>
      <c r="D421" s="6"/>
      <c r="E421" s="2"/>
      <c r="F421" s="2"/>
      <c r="G421" s="2"/>
      <c r="I421" s="162"/>
      <c r="J421" s="162"/>
      <c r="K421" s="162"/>
      <c r="L421" s="162"/>
    </row>
    <row r="422" spans="1:12" x14ac:dyDescent="0.2">
      <c r="A422" s="6"/>
      <c r="B422" s="2"/>
      <c r="C422" s="2"/>
      <c r="D422" s="2"/>
      <c r="E422" s="2"/>
      <c r="F422" s="2"/>
      <c r="G422" s="2"/>
      <c r="I422" s="162"/>
      <c r="J422" s="162"/>
      <c r="K422" s="162"/>
    </row>
    <row r="423" spans="1:12" x14ac:dyDescent="0.2">
      <c r="A423" s="6"/>
      <c r="B423" s="2"/>
      <c r="C423" s="2"/>
      <c r="D423" s="2"/>
      <c r="E423" s="2"/>
      <c r="F423" s="2"/>
      <c r="G423" s="2"/>
      <c r="I423" s="162"/>
      <c r="J423" s="162"/>
      <c r="K423" s="162"/>
      <c r="L423" s="162"/>
    </row>
    <row r="424" spans="1:12" x14ac:dyDescent="0.2">
      <c r="A424" s="2"/>
      <c r="B424" s="2"/>
      <c r="C424" s="2"/>
      <c r="D424" s="2"/>
      <c r="E424" s="2"/>
      <c r="F424" s="2"/>
      <c r="G424" s="2"/>
      <c r="I424" s="162"/>
      <c r="J424" s="162"/>
      <c r="K424" s="162"/>
      <c r="L424" s="162"/>
    </row>
    <row r="425" spans="1:12" x14ac:dyDescent="0.2">
      <c r="A425" s="2"/>
      <c r="B425" s="2"/>
      <c r="C425" s="2"/>
      <c r="D425" s="2"/>
      <c r="E425" s="2"/>
      <c r="F425" s="2"/>
      <c r="G425" s="2"/>
    </row>
    <row r="426" spans="1:12" x14ac:dyDescent="0.2">
      <c r="A426" s="2"/>
      <c r="B426" s="2"/>
      <c r="C426" s="2"/>
      <c r="D426" s="2"/>
      <c r="E426" s="2"/>
      <c r="F426" s="2"/>
      <c r="G426" s="2"/>
      <c r="I426" s="162"/>
      <c r="J426" s="162"/>
      <c r="K426" s="162"/>
    </row>
    <row r="427" spans="1:12" x14ac:dyDescent="0.2">
      <c r="A427" s="2"/>
      <c r="B427" s="2"/>
      <c r="C427" s="2"/>
      <c r="D427" s="2"/>
      <c r="E427" s="97"/>
      <c r="F427" s="97"/>
      <c r="G427" s="2"/>
      <c r="I427" s="162"/>
      <c r="J427" s="162"/>
      <c r="K427" s="162"/>
      <c r="L427" s="162"/>
    </row>
    <row r="428" spans="1:12" x14ac:dyDescent="0.2">
      <c r="A428" s="2"/>
      <c r="B428" s="2"/>
      <c r="C428" s="2"/>
      <c r="D428" s="2"/>
      <c r="E428" s="2"/>
      <c r="F428" s="2"/>
      <c r="G428" s="2"/>
      <c r="I428" s="162"/>
      <c r="J428" s="162"/>
      <c r="K428" s="162"/>
      <c r="L428" s="162"/>
    </row>
    <row r="429" spans="1:12" x14ac:dyDescent="0.2">
      <c r="A429" s="2"/>
      <c r="B429" s="2"/>
      <c r="C429" s="2"/>
      <c r="D429" s="2"/>
      <c r="E429" s="2"/>
      <c r="F429" s="2"/>
      <c r="G429" s="2"/>
      <c r="I429" s="162"/>
      <c r="J429" s="162"/>
      <c r="K429" s="162"/>
    </row>
    <row r="430" spans="1:12" x14ac:dyDescent="0.2">
      <c r="A430" s="2"/>
      <c r="B430" s="2"/>
      <c r="C430" s="2"/>
      <c r="D430" s="2"/>
      <c r="E430" s="2"/>
      <c r="F430" s="2"/>
      <c r="G430" s="2"/>
      <c r="I430" s="162"/>
      <c r="J430" s="162"/>
      <c r="K430" s="162"/>
      <c r="L430" s="162"/>
    </row>
    <row r="431" spans="1:12" x14ac:dyDescent="0.2">
      <c r="A431" s="2"/>
      <c r="B431" s="2"/>
      <c r="C431" s="2"/>
      <c r="D431" s="2"/>
      <c r="E431" s="2"/>
      <c r="F431" s="2"/>
      <c r="G431" s="2"/>
      <c r="I431" s="162"/>
      <c r="J431" s="162"/>
      <c r="K431" s="162"/>
      <c r="L431" s="162"/>
    </row>
    <row r="432" spans="1:12" x14ac:dyDescent="0.2">
      <c r="A432" s="2"/>
      <c r="B432" s="2"/>
      <c r="C432" s="2"/>
      <c r="D432" s="2"/>
      <c r="E432" s="2"/>
      <c r="F432" s="2"/>
      <c r="G432" s="2"/>
      <c r="I432" s="162"/>
      <c r="J432" s="162"/>
      <c r="K432" s="162"/>
      <c r="L432" s="162"/>
    </row>
    <row r="433" spans="1:12" x14ac:dyDescent="0.2">
      <c r="A433" s="2"/>
      <c r="B433" s="2"/>
      <c r="C433" s="2"/>
      <c r="D433" s="2"/>
      <c r="E433" s="2"/>
      <c r="F433" s="2"/>
      <c r="G433" s="2"/>
    </row>
    <row r="434" spans="1:12" x14ac:dyDescent="0.2">
      <c r="A434" s="2"/>
      <c r="B434" s="2"/>
      <c r="C434" s="2"/>
      <c r="D434" s="2"/>
      <c r="E434" s="2"/>
      <c r="F434" s="2"/>
      <c r="G434" s="2"/>
      <c r="I434" s="162"/>
      <c r="J434" s="162"/>
      <c r="K434" s="162"/>
    </row>
    <row r="435" spans="1:12" x14ac:dyDescent="0.2">
      <c r="A435" s="2"/>
      <c r="B435" s="2"/>
      <c r="C435" s="2"/>
      <c r="D435" s="2"/>
      <c r="E435" s="2"/>
      <c r="F435" s="2"/>
      <c r="G435" s="2"/>
      <c r="I435" s="162"/>
      <c r="J435" s="162"/>
      <c r="K435" s="162"/>
    </row>
    <row r="436" spans="1:12" x14ac:dyDescent="0.2">
      <c r="A436" s="2"/>
      <c r="B436" s="2"/>
      <c r="C436" s="2"/>
      <c r="D436" s="2"/>
      <c r="E436" s="2"/>
      <c r="F436" s="2"/>
      <c r="G436" s="2"/>
      <c r="I436" s="162"/>
      <c r="J436" s="162"/>
      <c r="K436" s="162"/>
    </row>
    <row r="437" spans="1:12" x14ac:dyDescent="0.2">
      <c r="A437" s="2"/>
      <c r="B437" s="2"/>
      <c r="C437" s="2"/>
      <c r="D437" s="2"/>
      <c r="E437" s="2"/>
      <c r="F437" s="2"/>
      <c r="G437" s="2"/>
      <c r="I437" s="162"/>
      <c r="J437" s="162"/>
      <c r="K437" s="162"/>
    </row>
    <row r="438" spans="1:12" x14ac:dyDescent="0.2">
      <c r="A438" s="2"/>
      <c r="B438" s="2"/>
      <c r="C438" s="2"/>
      <c r="D438" s="2"/>
      <c r="E438" s="2"/>
      <c r="F438" s="2"/>
      <c r="G438" s="2"/>
      <c r="I438" s="162"/>
      <c r="J438" s="162"/>
      <c r="K438" s="162"/>
    </row>
    <row r="439" spans="1:12" x14ac:dyDescent="0.2">
      <c r="A439" s="2"/>
      <c r="B439" s="2"/>
      <c r="C439" s="2"/>
      <c r="D439" s="2"/>
      <c r="E439" s="2"/>
      <c r="F439" s="2"/>
      <c r="G439" s="2"/>
      <c r="I439" s="162"/>
      <c r="J439" s="162"/>
      <c r="K439" s="162"/>
      <c r="L439" s="162"/>
    </row>
    <row r="440" spans="1:12" x14ac:dyDescent="0.2">
      <c r="A440" s="2"/>
      <c r="B440" s="2"/>
      <c r="C440" s="2"/>
      <c r="D440" s="2"/>
      <c r="E440" s="2"/>
      <c r="F440" s="2"/>
      <c r="G440" s="2"/>
      <c r="I440" s="162"/>
      <c r="J440" s="162"/>
      <c r="K440" s="162"/>
      <c r="L440" s="162"/>
    </row>
    <row r="441" spans="1:12" x14ac:dyDescent="0.2">
      <c r="A441" s="2"/>
      <c r="B441" s="2"/>
      <c r="C441" s="2"/>
      <c r="D441" s="2"/>
      <c r="E441" s="2"/>
      <c r="F441" s="2"/>
      <c r="G441" s="2"/>
      <c r="I441" s="162"/>
      <c r="J441" s="162"/>
      <c r="K441" s="162"/>
    </row>
    <row r="442" spans="1:12" x14ac:dyDescent="0.2">
      <c r="A442" s="2"/>
      <c r="B442" s="2"/>
      <c r="C442" s="2"/>
      <c r="D442" s="2"/>
      <c r="E442" s="2"/>
      <c r="F442" s="2"/>
      <c r="G442" s="2"/>
      <c r="I442" s="162"/>
      <c r="J442" s="162"/>
      <c r="K442" s="162"/>
    </row>
    <row r="443" spans="1:12" x14ac:dyDescent="0.2">
      <c r="A443" s="2"/>
      <c r="B443" s="2"/>
      <c r="C443" s="2"/>
      <c r="D443" s="2"/>
      <c r="E443" s="2"/>
      <c r="F443" s="2"/>
      <c r="G443" s="2"/>
      <c r="I443" s="162"/>
      <c r="J443" s="162"/>
      <c r="K443" s="162"/>
    </row>
    <row r="444" spans="1:12" x14ac:dyDescent="0.2">
      <c r="A444" s="2"/>
      <c r="B444" s="2"/>
      <c r="C444" s="2"/>
      <c r="D444" s="2"/>
      <c r="E444" s="2"/>
      <c r="F444" s="2"/>
      <c r="G444" s="2"/>
      <c r="I444" s="162"/>
      <c r="J444" s="162"/>
      <c r="K444" s="162"/>
      <c r="L444" s="162"/>
    </row>
    <row r="445" spans="1:12" x14ac:dyDescent="0.2">
      <c r="A445" s="2"/>
      <c r="B445" s="2"/>
      <c r="C445" s="2"/>
      <c r="D445" s="2"/>
      <c r="E445" s="2"/>
      <c r="F445" s="2"/>
      <c r="G445" s="2"/>
      <c r="I445" s="162"/>
      <c r="J445" s="162"/>
      <c r="K445" s="162"/>
    </row>
    <row r="446" spans="1:12" x14ac:dyDescent="0.2">
      <c r="A446" s="2"/>
      <c r="B446" s="2"/>
      <c r="C446" s="2"/>
      <c r="D446" s="2"/>
      <c r="E446" s="2"/>
      <c r="F446" s="2"/>
      <c r="G446" s="2"/>
      <c r="I446" s="162"/>
      <c r="J446" s="162"/>
      <c r="K446" s="162"/>
      <c r="L446" s="162"/>
    </row>
    <row r="447" spans="1:12" x14ac:dyDescent="0.2">
      <c r="A447" s="2"/>
      <c r="B447" s="2"/>
      <c r="C447" s="2"/>
      <c r="D447" s="2"/>
      <c r="E447" s="2"/>
      <c r="F447" s="2"/>
      <c r="G447" s="2"/>
      <c r="I447" s="162"/>
      <c r="J447" s="162"/>
      <c r="K447" s="162"/>
    </row>
    <row r="448" spans="1:12" x14ac:dyDescent="0.2">
      <c r="A448" s="2"/>
      <c r="B448" s="2"/>
      <c r="C448" s="2"/>
      <c r="D448" s="2"/>
      <c r="E448" s="2"/>
      <c r="F448" s="2"/>
      <c r="G448" s="2"/>
      <c r="I448" s="162"/>
      <c r="J448" s="162"/>
      <c r="K448" s="162"/>
    </row>
    <row r="449" spans="1:12" x14ac:dyDescent="0.2">
      <c r="A449" s="2"/>
      <c r="B449" s="2"/>
      <c r="C449" s="2"/>
      <c r="D449" s="2"/>
      <c r="E449" s="2"/>
      <c r="F449" s="2"/>
      <c r="G449" s="2"/>
      <c r="I449" s="162"/>
      <c r="J449" s="162"/>
      <c r="K449" s="162"/>
    </row>
    <row r="450" spans="1:12" x14ac:dyDescent="0.2">
      <c r="A450" s="2"/>
      <c r="B450" s="2"/>
      <c r="C450" s="2"/>
      <c r="D450" s="2"/>
      <c r="E450" s="2"/>
      <c r="F450" s="2"/>
      <c r="G450" s="2"/>
      <c r="I450" s="162"/>
      <c r="J450" s="162"/>
      <c r="K450" s="162"/>
      <c r="L450" s="162"/>
    </row>
    <row r="451" spans="1:12" x14ac:dyDescent="0.2">
      <c r="A451" s="2"/>
      <c r="B451" s="2"/>
      <c r="C451" s="2"/>
      <c r="D451" s="2"/>
      <c r="E451" s="2"/>
      <c r="F451" s="2"/>
      <c r="G451" s="2"/>
      <c r="I451" s="162"/>
      <c r="J451" s="162"/>
      <c r="K451" s="162"/>
      <c r="L451" s="162"/>
    </row>
    <row r="452" spans="1:12" x14ac:dyDescent="0.2">
      <c r="A452" s="2"/>
      <c r="B452" s="2"/>
      <c r="C452" s="2"/>
      <c r="D452" s="2"/>
      <c r="E452" s="2"/>
      <c r="F452" s="2"/>
      <c r="G452" s="2"/>
      <c r="I452" s="162"/>
      <c r="J452" s="162"/>
      <c r="K452" s="162"/>
    </row>
    <row r="453" spans="1:12" x14ac:dyDescent="0.2">
      <c r="A453" s="2"/>
      <c r="B453" s="2"/>
      <c r="C453" s="2"/>
      <c r="D453" s="2"/>
      <c r="E453" s="2"/>
      <c r="F453" s="2"/>
      <c r="G453" s="2"/>
      <c r="I453" s="162"/>
      <c r="J453" s="162"/>
      <c r="K453" s="162"/>
    </row>
    <row r="454" spans="1:12" x14ac:dyDescent="0.2">
      <c r="A454" s="2"/>
      <c r="B454" s="2"/>
      <c r="C454" s="2"/>
      <c r="D454" s="2"/>
      <c r="E454" s="2"/>
      <c r="F454" s="2"/>
      <c r="G454" s="2"/>
      <c r="I454" s="162"/>
      <c r="J454" s="162"/>
      <c r="K454" s="162"/>
    </row>
    <row r="455" spans="1:12" x14ac:dyDescent="0.2">
      <c r="A455" s="2"/>
      <c r="B455" s="2"/>
      <c r="C455" s="2"/>
      <c r="D455" s="2"/>
      <c r="E455" s="2"/>
      <c r="F455" s="2"/>
      <c r="G455" s="2"/>
      <c r="I455" s="162"/>
      <c r="J455" s="162"/>
      <c r="K455" s="162"/>
    </row>
    <row r="456" spans="1:12" x14ac:dyDescent="0.2">
      <c r="A456" s="2"/>
      <c r="B456" s="2"/>
      <c r="C456" s="2"/>
      <c r="D456" s="2"/>
      <c r="E456" s="2"/>
      <c r="F456" s="2"/>
      <c r="G456" s="2"/>
      <c r="I456" s="162"/>
      <c r="J456" s="162"/>
      <c r="K456" s="162"/>
    </row>
    <row r="457" spans="1:12" x14ac:dyDescent="0.2">
      <c r="A457" s="2"/>
      <c r="B457" s="2"/>
      <c r="C457" s="2"/>
      <c r="D457" s="2"/>
      <c r="E457" s="2"/>
      <c r="F457" s="2"/>
      <c r="G457" s="2"/>
      <c r="I457" s="162"/>
      <c r="J457" s="162"/>
      <c r="K457" s="162"/>
    </row>
    <row r="458" spans="1:12" x14ac:dyDescent="0.2">
      <c r="A458" s="2"/>
      <c r="B458" s="2"/>
      <c r="C458" s="2"/>
      <c r="D458" s="2"/>
      <c r="E458" s="2"/>
      <c r="F458" s="2"/>
      <c r="G458" s="2"/>
      <c r="I458" s="162"/>
      <c r="J458" s="162"/>
      <c r="K458" s="162"/>
    </row>
    <row r="459" spans="1:12" x14ac:dyDescent="0.2">
      <c r="A459" s="2"/>
      <c r="B459" s="2"/>
      <c r="C459" s="2"/>
      <c r="D459" s="2"/>
      <c r="E459" s="2"/>
      <c r="F459" s="2"/>
      <c r="G459" s="2"/>
      <c r="I459" s="162"/>
      <c r="J459" s="162"/>
      <c r="K459" s="162"/>
      <c r="L459" s="162"/>
    </row>
    <row r="460" spans="1:12" x14ac:dyDescent="0.2">
      <c r="A460" s="2"/>
      <c r="B460" s="2"/>
      <c r="C460" s="2"/>
      <c r="D460" s="2"/>
      <c r="E460" s="2"/>
      <c r="F460" s="2"/>
      <c r="G460" s="2"/>
      <c r="I460" s="162"/>
      <c r="J460" s="162"/>
      <c r="K460" s="162"/>
      <c r="L460" s="162"/>
    </row>
    <row r="461" spans="1:12" x14ac:dyDescent="0.2">
      <c r="A461" s="2"/>
      <c r="B461" s="2"/>
      <c r="C461" s="2"/>
      <c r="D461" s="2"/>
      <c r="E461" s="2"/>
      <c r="F461" s="2"/>
      <c r="G461" s="2"/>
      <c r="I461" s="162"/>
      <c r="J461" s="162"/>
      <c r="K461" s="162"/>
      <c r="L461" s="162"/>
    </row>
    <row r="462" spans="1:12" x14ac:dyDescent="0.2">
      <c r="A462" s="2"/>
      <c r="B462" s="2"/>
      <c r="C462" s="2"/>
      <c r="D462" s="2"/>
      <c r="E462" s="2"/>
      <c r="F462" s="2"/>
      <c r="G462" s="2"/>
      <c r="I462" s="162"/>
      <c r="J462" s="162"/>
      <c r="K462" s="162"/>
      <c r="L462" s="162"/>
    </row>
    <row r="463" spans="1:12" x14ac:dyDescent="0.2">
      <c r="A463" s="2"/>
      <c r="B463" s="2"/>
      <c r="C463" s="2"/>
      <c r="D463" s="2"/>
      <c r="E463" s="2"/>
      <c r="F463" s="2"/>
      <c r="G463" s="2"/>
      <c r="I463" s="162"/>
      <c r="J463" s="162"/>
      <c r="K463" s="162"/>
      <c r="L463" s="162"/>
    </row>
    <row r="464" spans="1:12" x14ac:dyDescent="0.2">
      <c r="A464" s="2"/>
      <c r="B464" s="2"/>
      <c r="C464" s="2"/>
      <c r="D464" s="2"/>
      <c r="E464" s="2"/>
      <c r="F464" s="2"/>
      <c r="G464" s="2"/>
      <c r="I464" s="162"/>
      <c r="J464" s="162"/>
      <c r="K464" s="162"/>
      <c r="L464" s="162"/>
    </row>
    <row r="465" spans="1:12" x14ac:dyDescent="0.2">
      <c r="A465" s="2"/>
      <c r="B465" s="2"/>
      <c r="C465" s="2"/>
      <c r="D465" s="2"/>
      <c r="E465" s="2"/>
      <c r="F465" s="2"/>
      <c r="G465" s="2"/>
      <c r="I465" s="162"/>
      <c r="J465" s="162"/>
      <c r="K465" s="162"/>
      <c r="L465" s="162"/>
    </row>
    <row r="466" spans="1:12" x14ac:dyDescent="0.2">
      <c r="A466" s="2"/>
      <c r="B466" s="2"/>
      <c r="C466" s="2"/>
      <c r="D466" s="2"/>
      <c r="E466" s="2"/>
      <c r="F466" s="2"/>
      <c r="G466" s="2"/>
      <c r="I466" s="162"/>
      <c r="J466" s="162"/>
      <c r="K466" s="162"/>
      <c r="L466" s="162"/>
    </row>
    <row r="467" spans="1:12" x14ac:dyDescent="0.2">
      <c r="A467" s="2"/>
      <c r="B467" s="2"/>
      <c r="C467" s="2"/>
      <c r="D467" s="2"/>
      <c r="E467" s="2"/>
      <c r="F467" s="2"/>
      <c r="G467" s="2"/>
      <c r="I467" s="162"/>
      <c r="J467" s="162"/>
      <c r="K467" s="162"/>
      <c r="L467" s="162"/>
    </row>
    <row r="468" spans="1:12" x14ac:dyDescent="0.2">
      <c r="A468" s="2"/>
      <c r="B468" s="2"/>
      <c r="C468" s="2"/>
      <c r="D468" s="2"/>
      <c r="E468" s="2"/>
      <c r="F468" s="2"/>
      <c r="G468" s="2"/>
      <c r="I468" s="162"/>
      <c r="J468" s="162"/>
      <c r="K468" s="162"/>
      <c r="L468" s="162"/>
    </row>
    <row r="469" spans="1:12" x14ac:dyDescent="0.2">
      <c r="A469" s="2"/>
      <c r="B469" s="2"/>
      <c r="C469" s="2"/>
      <c r="D469" s="2"/>
      <c r="E469" s="2"/>
      <c r="F469" s="2"/>
      <c r="G469" s="2"/>
      <c r="I469" s="162"/>
      <c r="J469" s="162"/>
      <c r="K469" s="162"/>
    </row>
    <row r="470" spans="1:12" x14ac:dyDescent="0.2">
      <c r="A470" s="2"/>
      <c r="B470" s="2"/>
      <c r="C470" s="2"/>
      <c r="D470" s="2"/>
      <c r="E470" s="2"/>
      <c r="F470" s="2"/>
      <c r="G470" s="2"/>
      <c r="I470" s="162"/>
      <c r="J470" s="162"/>
      <c r="K470" s="162"/>
      <c r="L470" s="162"/>
    </row>
    <row r="471" spans="1:12" x14ac:dyDescent="0.2">
      <c r="A471" s="2"/>
      <c r="B471" s="2"/>
      <c r="C471" s="2"/>
      <c r="D471" s="2"/>
      <c r="E471" s="2"/>
      <c r="F471" s="2"/>
      <c r="G471" s="2"/>
      <c r="I471" s="162"/>
      <c r="J471" s="162"/>
      <c r="K471" s="162"/>
      <c r="L471" s="162"/>
    </row>
    <row r="472" spans="1:12" x14ac:dyDescent="0.2">
      <c r="A472" s="2"/>
      <c r="B472" s="2"/>
      <c r="C472" s="2"/>
      <c r="D472" s="2"/>
      <c r="E472" s="2"/>
      <c r="F472" s="2"/>
      <c r="G472" s="2"/>
      <c r="I472" s="162"/>
      <c r="J472" s="162"/>
      <c r="K472" s="162"/>
      <c r="L472" s="162"/>
    </row>
    <row r="473" spans="1:12" x14ac:dyDescent="0.2">
      <c r="A473" s="2"/>
      <c r="B473" s="2"/>
      <c r="C473" s="2"/>
      <c r="D473" s="2"/>
      <c r="E473" s="2"/>
      <c r="F473" s="2"/>
      <c r="G473" s="2"/>
      <c r="I473" s="162"/>
      <c r="J473" s="162"/>
      <c r="K473" s="162"/>
      <c r="L473" s="162"/>
    </row>
    <row r="474" spans="1:12" x14ac:dyDescent="0.2">
      <c r="A474" s="2"/>
      <c r="B474" s="2"/>
      <c r="C474" s="2"/>
      <c r="D474" s="2"/>
      <c r="E474" s="2"/>
      <c r="F474" s="2"/>
      <c r="G474" s="2"/>
      <c r="I474" s="162"/>
      <c r="J474" s="162"/>
      <c r="K474" s="162"/>
    </row>
    <row r="475" spans="1:12" x14ac:dyDescent="0.2">
      <c r="A475" s="2"/>
      <c r="B475" s="2"/>
      <c r="C475" s="2"/>
      <c r="D475" s="2"/>
      <c r="E475" s="2"/>
      <c r="F475" s="2"/>
      <c r="G475" s="2"/>
      <c r="I475" s="162"/>
      <c r="J475" s="162"/>
      <c r="K475" s="162"/>
    </row>
    <row r="476" spans="1:12" x14ac:dyDescent="0.2">
      <c r="A476" s="2"/>
      <c r="B476" s="2"/>
      <c r="C476" s="2"/>
      <c r="D476" s="2"/>
      <c r="E476" s="2"/>
      <c r="F476" s="2"/>
      <c r="G476" s="2"/>
      <c r="I476" s="162"/>
      <c r="J476" s="162"/>
      <c r="K476" s="162"/>
    </row>
    <row r="477" spans="1:12" x14ac:dyDescent="0.2">
      <c r="A477" s="2"/>
      <c r="B477" s="2"/>
      <c r="C477" s="2"/>
      <c r="D477" s="2"/>
      <c r="E477" s="2"/>
      <c r="F477" s="2"/>
      <c r="G477" s="2"/>
      <c r="I477" s="162"/>
      <c r="J477" s="162"/>
      <c r="K477" s="162"/>
    </row>
    <row r="478" spans="1:12" x14ac:dyDescent="0.2">
      <c r="A478" s="2"/>
      <c r="B478" s="2"/>
      <c r="C478" s="2"/>
      <c r="D478" s="2"/>
      <c r="E478" s="2"/>
      <c r="F478" s="2"/>
      <c r="G478" s="2"/>
      <c r="I478" s="162"/>
      <c r="J478" s="162"/>
      <c r="K478" s="162"/>
    </row>
    <row r="479" spans="1:12" x14ac:dyDescent="0.2">
      <c r="A479" s="2"/>
      <c r="B479" s="2"/>
      <c r="C479" s="2"/>
      <c r="D479" s="2"/>
      <c r="E479" s="2"/>
      <c r="F479" s="2"/>
      <c r="G479" s="2"/>
      <c r="I479" s="162"/>
      <c r="J479" s="162"/>
      <c r="K479" s="162"/>
    </row>
    <row r="480" spans="1:12" x14ac:dyDescent="0.2">
      <c r="A480" s="2"/>
      <c r="B480" s="2"/>
      <c r="C480" s="2"/>
      <c r="D480" s="2"/>
      <c r="E480" s="2"/>
      <c r="F480" s="2"/>
      <c r="G480" s="2"/>
      <c r="I480" s="162"/>
      <c r="J480" s="162"/>
      <c r="K480" s="162"/>
      <c r="L480" s="162"/>
    </row>
    <row r="481" spans="1:14" x14ac:dyDescent="0.2">
      <c r="A481" s="2"/>
      <c r="B481" s="2"/>
      <c r="C481" s="2"/>
      <c r="D481" s="2"/>
      <c r="E481" s="2"/>
      <c r="F481" s="2"/>
      <c r="G481" s="2"/>
    </row>
    <row r="482" spans="1:14" x14ac:dyDescent="0.2">
      <c r="A482" s="2"/>
      <c r="B482" s="2"/>
      <c r="C482" s="2"/>
      <c r="D482" s="2"/>
      <c r="E482" s="2"/>
      <c r="F482" s="2"/>
      <c r="G482" s="2"/>
      <c r="I482" s="162"/>
      <c r="J482" s="162"/>
      <c r="K482" s="162"/>
    </row>
    <row r="483" spans="1:14" x14ac:dyDescent="0.2">
      <c r="A483" s="2"/>
      <c r="B483" s="2"/>
      <c r="C483" s="2"/>
      <c r="D483" s="2"/>
      <c r="E483" s="2"/>
      <c r="F483" s="2"/>
      <c r="G483" s="2"/>
      <c r="I483" s="162"/>
      <c r="J483" s="162"/>
      <c r="K483" s="162"/>
    </row>
    <row r="484" spans="1:14" x14ac:dyDescent="0.2">
      <c r="A484" s="2"/>
      <c r="B484" s="2"/>
      <c r="C484" s="2"/>
      <c r="D484" s="2"/>
      <c r="E484" s="2"/>
      <c r="F484" s="2"/>
      <c r="G484" s="2"/>
    </row>
    <row r="485" spans="1:14" x14ac:dyDescent="0.2">
      <c r="A485" s="2"/>
      <c r="B485" s="2"/>
      <c r="C485" s="2"/>
      <c r="D485" s="2"/>
      <c r="E485" s="2"/>
      <c r="F485" s="2"/>
      <c r="G485" s="2"/>
      <c r="I485" s="162"/>
      <c r="J485" s="162"/>
      <c r="K485" s="162"/>
      <c r="L485" s="162"/>
    </row>
    <row r="486" spans="1:14" x14ac:dyDescent="0.2">
      <c r="A486" s="2"/>
      <c r="B486" s="2"/>
      <c r="C486" s="2"/>
      <c r="D486" s="2"/>
      <c r="E486" s="2"/>
      <c r="F486" s="2"/>
      <c r="G486" s="2"/>
      <c r="I486" s="162"/>
      <c r="J486" s="162"/>
      <c r="K486" s="162"/>
      <c r="L486" s="162"/>
    </row>
    <row r="487" spans="1:14" x14ac:dyDescent="0.2">
      <c r="A487" s="2"/>
      <c r="B487" s="2"/>
      <c r="C487" s="2"/>
      <c r="D487" s="2"/>
      <c r="E487" s="2"/>
      <c r="F487" s="2"/>
      <c r="G487" s="2"/>
      <c r="I487" s="162"/>
      <c r="J487" s="162"/>
      <c r="K487" s="162"/>
      <c r="L487" s="162"/>
    </row>
    <row r="488" spans="1:14" x14ac:dyDescent="0.2">
      <c r="A488" s="2"/>
      <c r="B488" s="2"/>
      <c r="C488" s="2"/>
      <c r="D488" s="2"/>
      <c r="E488" s="2"/>
      <c r="F488" s="2"/>
      <c r="G488" s="2"/>
      <c r="I488" s="162"/>
      <c r="J488" s="162"/>
      <c r="K488" s="162"/>
      <c r="L488" s="162"/>
    </row>
    <row r="489" spans="1:14" x14ac:dyDescent="0.2">
      <c r="A489" s="2"/>
      <c r="B489" s="2"/>
      <c r="C489" s="2"/>
      <c r="D489" s="2"/>
      <c r="E489" s="2"/>
      <c r="F489" s="2"/>
      <c r="G489" s="2"/>
      <c r="I489" s="162"/>
      <c r="J489" s="162"/>
      <c r="K489" s="162"/>
      <c r="L489" s="162"/>
    </row>
    <row r="490" spans="1:14" x14ac:dyDescent="0.2">
      <c r="A490" s="2"/>
      <c r="B490" s="2"/>
      <c r="C490" s="2"/>
      <c r="D490" s="2"/>
      <c r="E490" s="2"/>
      <c r="F490" s="2"/>
      <c r="G490" s="2"/>
      <c r="I490" s="162"/>
      <c r="J490" s="162"/>
      <c r="K490" s="162"/>
      <c r="L490" s="162"/>
    </row>
    <row r="491" spans="1:14" x14ac:dyDescent="0.2">
      <c r="A491" s="2"/>
      <c r="B491" s="2"/>
      <c r="C491" s="2"/>
      <c r="D491" s="2"/>
      <c r="E491" s="2"/>
      <c r="F491" s="2"/>
      <c r="G491" s="2"/>
      <c r="I491" s="162"/>
      <c r="J491" s="162"/>
      <c r="K491" s="162"/>
    </row>
    <row r="492" spans="1:14" x14ac:dyDescent="0.2">
      <c r="A492" s="2"/>
      <c r="B492" s="2"/>
      <c r="C492" s="2"/>
      <c r="D492" s="2"/>
      <c r="E492" s="2"/>
      <c r="F492" s="2"/>
      <c r="G492" s="2"/>
      <c r="I492" s="162"/>
      <c r="J492" s="162"/>
      <c r="K492" s="162"/>
    </row>
    <row r="493" spans="1:14" x14ac:dyDescent="0.2">
      <c r="A493" s="2"/>
      <c r="B493" s="2"/>
      <c r="C493" s="2"/>
      <c r="D493" s="2"/>
      <c r="E493" s="2"/>
      <c r="F493" s="2"/>
      <c r="G493" s="2"/>
      <c r="I493" s="162"/>
      <c r="J493" s="162"/>
      <c r="K493" s="162"/>
    </row>
    <row r="494" spans="1:14" x14ac:dyDescent="0.2">
      <c r="A494" s="2"/>
      <c r="B494" s="2"/>
      <c r="C494" s="2"/>
      <c r="D494" s="2"/>
      <c r="E494" s="2"/>
      <c r="F494" s="2"/>
      <c r="G494" s="2"/>
      <c r="I494" s="162"/>
      <c r="J494" s="162"/>
      <c r="K494" s="162"/>
      <c r="L494" s="162"/>
      <c r="M494" s="162"/>
      <c r="N494" s="162"/>
    </row>
    <row r="495" spans="1:14" x14ac:dyDescent="0.2">
      <c r="A495" s="2"/>
      <c r="B495" s="2"/>
      <c r="C495" s="2"/>
      <c r="D495" s="2"/>
      <c r="E495" s="2"/>
      <c r="F495" s="2"/>
      <c r="G495" s="2"/>
      <c r="I495" s="162"/>
      <c r="J495" s="162"/>
      <c r="K495" s="162"/>
    </row>
    <row r="496" spans="1:14" x14ac:dyDescent="0.2">
      <c r="A496" s="2"/>
      <c r="B496" s="2"/>
      <c r="C496" s="2"/>
      <c r="D496" s="2"/>
      <c r="E496" s="2"/>
      <c r="F496" s="2"/>
      <c r="G496" s="2"/>
      <c r="I496" s="162"/>
      <c r="J496" s="162"/>
      <c r="K496" s="162"/>
    </row>
    <row r="497" spans="1:12" x14ac:dyDescent="0.2">
      <c r="A497" s="2"/>
      <c r="B497" s="2"/>
      <c r="C497" s="2"/>
      <c r="D497" s="2"/>
      <c r="E497" s="2"/>
      <c r="F497" s="2"/>
      <c r="G497" s="2"/>
      <c r="I497" s="162"/>
      <c r="J497" s="162"/>
      <c r="K497" s="162"/>
    </row>
    <row r="498" spans="1:12" x14ac:dyDescent="0.2">
      <c r="A498" s="2"/>
      <c r="B498" s="2"/>
      <c r="C498" s="2"/>
      <c r="D498" s="2"/>
      <c r="E498" s="2"/>
      <c r="F498" s="2"/>
      <c r="G498" s="2"/>
      <c r="I498" s="162"/>
      <c r="J498" s="162"/>
      <c r="K498" s="162"/>
    </row>
    <row r="499" spans="1:12" x14ac:dyDescent="0.2">
      <c r="A499" s="2"/>
      <c r="B499" s="2"/>
      <c r="C499" s="2"/>
      <c r="D499" s="2"/>
      <c r="E499" s="2"/>
      <c r="F499" s="2"/>
      <c r="G499" s="2"/>
      <c r="I499" s="162"/>
      <c r="J499" s="162"/>
      <c r="K499" s="162"/>
      <c r="L499" s="162"/>
    </row>
    <row r="500" spans="1:12" x14ac:dyDescent="0.2">
      <c r="A500" s="2"/>
      <c r="B500" s="2"/>
      <c r="C500" s="2"/>
      <c r="D500" s="2"/>
      <c r="E500" s="2"/>
      <c r="F500" s="2"/>
      <c r="G500" s="2"/>
      <c r="I500" s="162"/>
      <c r="J500" s="162"/>
      <c r="K500" s="162"/>
      <c r="L500" s="162"/>
    </row>
    <row r="501" spans="1:12" x14ac:dyDescent="0.2">
      <c r="A501" s="2"/>
      <c r="B501" s="2"/>
      <c r="C501" s="2"/>
      <c r="D501" s="2"/>
      <c r="E501" s="2"/>
      <c r="F501" s="2"/>
      <c r="G501" s="2"/>
      <c r="I501" s="162"/>
      <c r="J501" s="162"/>
      <c r="K501" s="162"/>
      <c r="L501" s="162"/>
    </row>
    <row r="502" spans="1:12" x14ac:dyDescent="0.2">
      <c r="A502" s="2"/>
      <c r="B502" s="2"/>
      <c r="C502" s="2"/>
      <c r="D502" s="2"/>
      <c r="E502" s="2"/>
      <c r="F502" s="2"/>
      <c r="G502" s="2"/>
      <c r="I502" s="162"/>
      <c r="J502" s="162"/>
      <c r="K502" s="162"/>
      <c r="L502" s="162"/>
    </row>
    <row r="503" spans="1:12" x14ac:dyDescent="0.2">
      <c r="A503" s="2"/>
      <c r="B503" s="2"/>
      <c r="C503" s="2"/>
      <c r="D503" s="2"/>
      <c r="E503" s="2"/>
      <c r="F503" s="2"/>
      <c r="G503" s="2"/>
      <c r="I503" s="162"/>
      <c r="J503" s="162"/>
      <c r="K503" s="162"/>
    </row>
    <row r="504" spans="1:12" x14ac:dyDescent="0.2">
      <c r="A504" s="2"/>
      <c r="B504" s="2"/>
      <c r="C504" s="2"/>
      <c r="D504" s="2"/>
      <c r="E504" s="2"/>
      <c r="F504" s="2"/>
      <c r="G504" s="2"/>
      <c r="I504" s="162"/>
      <c r="J504" s="162"/>
      <c r="K504" s="162"/>
      <c r="L504" s="162"/>
    </row>
    <row r="505" spans="1:12" x14ac:dyDescent="0.2">
      <c r="A505" s="2"/>
      <c r="B505" s="2"/>
      <c r="C505" s="2"/>
      <c r="D505" s="2"/>
      <c r="E505" s="2"/>
      <c r="F505" s="2"/>
      <c r="G505" s="2"/>
      <c r="I505" s="162"/>
      <c r="J505" s="162"/>
      <c r="K505" s="162"/>
      <c r="L505" s="162"/>
    </row>
    <row r="506" spans="1:12" x14ac:dyDescent="0.2">
      <c r="A506" s="2"/>
      <c r="B506" s="2"/>
      <c r="C506" s="2"/>
      <c r="D506" s="2"/>
      <c r="E506" s="2"/>
      <c r="F506" s="2"/>
      <c r="G506" s="2"/>
      <c r="I506" s="162"/>
      <c r="J506" s="162"/>
      <c r="K506" s="162"/>
    </row>
    <row r="507" spans="1:12" x14ac:dyDescent="0.2">
      <c r="A507" s="2"/>
      <c r="B507" s="2"/>
      <c r="C507" s="2"/>
      <c r="D507" s="2"/>
      <c r="E507" s="2"/>
      <c r="F507" s="2"/>
      <c r="G507" s="2"/>
      <c r="I507" s="162"/>
      <c r="J507" s="162"/>
      <c r="K507" s="162"/>
    </row>
    <row r="508" spans="1:12" x14ac:dyDescent="0.2">
      <c r="A508" s="2"/>
      <c r="B508" s="2"/>
      <c r="C508" s="2"/>
      <c r="D508" s="2"/>
      <c r="E508" s="2"/>
      <c r="F508" s="2"/>
      <c r="G508" s="2"/>
      <c r="I508" s="162"/>
      <c r="J508" s="162"/>
      <c r="K508" s="162"/>
      <c r="L508" s="162"/>
    </row>
    <row r="509" spans="1:12" x14ac:dyDescent="0.2">
      <c r="A509" s="2"/>
      <c r="B509" s="2"/>
      <c r="C509" s="2"/>
      <c r="D509" s="2"/>
      <c r="E509" s="2"/>
      <c r="F509" s="2"/>
      <c r="G509" s="2"/>
      <c r="I509" s="162"/>
      <c r="J509" s="162"/>
      <c r="K509" s="162"/>
      <c r="L509" s="162"/>
    </row>
    <row r="510" spans="1:12" x14ac:dyDescent="0.2">
      <c r="A510" s="2"/>
      <c r="B510" s="2"/>
      <c r="C510" s="2"/>
      <c r="D510" s="2"/>
      <c r="E510" s="2"/>
      <c r="F510" s="2"/>
      <c r="G510" s="2"/>
      <c r="I510" s="162"/>
      <c r="J510" s="162"/>
      <c r="K510" s="162"/>
      <c r="L510" s="162"/>
    </row>
    <row r="511" spans="1:12" x14ac:dyDescent="0.2">
      <c r="A511" s="2"/>
      <c r="B511" s="2"/>
      <c r="C511" s="2"/>
      <c r="D511" s="2"/>
      <c r="E511" s="2"/>
      <c r="F511" s="2"/>
      <c r="G511" s="2"/>
      <c r="I511" s="162"/>
      <c r="J511" s="162"/>
      <c r="K511" s="162"/>
      <c r="L511" s="162"/>
    </row>
    <row r="512" spans="1:12" x14ac:dyDescent="0.2">
      <c r="A512" s="2"/>
      <c r="B512" s="2"/>
      <c r="C512" s="2"/>
      <c r="D512" s="2"/>
      <c r="E512" s="2"/>
      <c r="F512" s="2"/>
      <c r="G512" s="2"/>
      <c r="I512" s="162"/>
      <c r="J512" s="162"/>
      <c r="K512" s="162"/>
    </row>
    <row r="513" spans="1:12" x14ac:dyDescent="0.2">
      <c r="A513" s="2"/>
      <c r="B513" s="2"/>
      <c r="C513" s="2"/>
      <c r="D513" s="2"/>
      <c r="E513" s="2"/>
      <c r="F513" s="2"/>
      <c r="G513" s="2"/>
      <c r="I513" s="162"/>
      <c r="J513" s="162"/>
      <c r="K513" s="162"/>
    </row>
    <row r="514" spans="1:12" x14ac:dyDescent="0.2">
      <c r="A514" s="2"/>
      <c r="B514" s="2"/>
      <c r="C514" s="2"/>
      <c r="D514" s="2"/>
      <c r="E514" s="2"/>
      <c r="F514" s="2"/>
      <c r="G514" s="2"/>
      <c r="I514" s="162"/>
      <c r="J514" s="162"/>
      <c r="K514" s="162"/>
    </row>
    <row r="515" spans="1:12" x14ac:dyDescent="0.2">
      <c r="A515" s="2"/>
      <c r="B515" s="2"/>
      <c r="C515" s="2"/>
      <c r="D515" s="2"/>
      <c r="E515" s="2"/>
      <c r="F515" s="2"/>
      <c r="G515" s="2"/>
      <c r="I515" s="162"/>
      <c r="J515" s="162"/>
      <c r="K515" s="162"/>
    </row>
    <row r="516" spans="1:12" x14ac:dyDescent="0.2">
      <c r="A516" s="2"/>
      <c r="B516" s="2"/>
      <c r="C516" s="2"/>
      <c r="D516" s="2"/>
      <c r="E516" s="2"/>
      <c r="F516" s="2"/>
      <c r="G516" s="2"/>
      <c r="I516" s="162"/>
      <c r="J516" s="162"/>
      <c r="K516" s="162"/>
      <c r="L516" s="162"/>
    </row>
    <row r="517" spans="1:12" x14ac:dyDescent="0.2">
      <c r="A517" s="2"/>
      <c r="B517" s="2"/>
      <c r="C517" s="2"/>
      <c r="D517" s="2"/>
      <c r="E517" s="2"/>
      <c r="F517" s="2"/>
      <c r="G517" s="2"/>
      <c r="I517" s="162"/>
      <c r="J517" s="162"/>
      <c r="K517" s="162"/>
      <c r="L517" s="162"/>
    </row>
    <row r="518" spans="1:12" x14ac:dyDescent="0.2">
      <c r="A518" s="2"/>
      <c r="B518" s="2"/>
      <c r="C518" s="2"/>
      <c r="D518" s="2"/>
      <c r="E518" s="2"/>
      <c r="F518" s="2"/>
      <c r="G518" s="2"/>
      <c r="I518" s="162"/>
      <c r="J518" s="162"/>
      <c r="K518" s="162"/>
      <c r="L518" s="162"/>
    </row>
    <row r="519" spans="1:12" x14ac:dyDescent="0.2">
      <c r="A519" s="2"/>
      <c r="B519" s="2"/>
      <c r="C519" s="2"/>
      <c r="D519" s="2"/>
      <c r="E519" s="2"/>
      <c r="F519" s="2"/>
      <c r="G519" s="2"/>
      <c r="I519" s="162"/>
      <c r="J519" s="162"/>
      <c r="K519" s="162"/>
      <c r="L519" s="162"/>
    </row>
    <row r="520" spans="1:12" x14ac:dyDescent="0.2">
      <c r="A520" s="2"/>
      <c r="B520" s="2"/>
      <c r="C520" s="2"/>
      <c r="D520" s="2"/>
      <c r="E520" s="2"/>
      <c r="F520" s="2"/>
      <c r="G520" s="2"/>
      <c r="I520" s="162"/>
      <c r="J520" s="162"/>
      <c r="K520" s="162"/>
      <c r="L520" s="162"/>
    </row>
    <row r="521" spans="1:12" x14ac:dyDescent="0.2">
      <c r="A521" s="2"/>
      <c r="B521" s="2"/>
      <c r="C521" s="2"/>
      <c r="D521" s="2"/>
      <c r="E521" s="2"/>
      <c r="F521" s="2"/>
      <c r="G521" s="2"/>
      <c r="I521" s="162"/>
      <c r="J521" s="162"/>
      <c r="K521" s="162"/>
      <c r="L521" s="162"/>
    </row>
    <row r="522" spans="1:12" x14ac:dyDescent="0.2">
      <c r="A522" s="2"/>
      <c r="B522" s="2"/>
      <c r="C522" s="2"/>
      <c r="D522" s="2"/>
      <c r="E522" s="2"/>
      <c r="F522" s="2"/>
      <c r="G522" s="2"/>
      <c r="I522" s="162"/>
      <c r="J522" s="162"/>
      <c r="K522" s="162"/>
      <c r="L522" s="162"/>
    </row>
    <row r="523" spans="1:12" x14ac:dyDescent="0.2">
      <c r="A523" s="2"/>
      <c r="B523" s="2"/>
      <c r="C523" s="2"/>
      <c r="D523" s="2"/>
      <c r="E523" s="2"/>
      <c r="F523" s="2"/>
      <c r="G523" s="2"/>
      <c r="I523" s="162"/>
      <c r="J523" s="162"/>
      <c r="K523" s="162"/>
      <c r="L523" s="162"/>
    </row>
    <row r="524" spans="1:12" x14ac:dyDescent="0.2">
      <c r="A524" s="2"/>
      <c r="B524" s="2"/>
      <c r="C524" s="2"/>
      <c r="D524" s="2"/>
      <c r="E524" s="2"/>
      <c r="F524" s="2"/>
      <c r="G524" s="2"/>
      <c r="I524" s="162"/>
      <c r="J524" s="162"/>
      <c r="K524" s="162"/>
      <c r="L524" s="162"/>
    </row>
    <row r="525" spans="1:12" x14ac:dyDescent="0.2">
      <c r="A525" s="2"/>
      <c r="B525" s="2"/>
      <c r="C525" s="2"/>
      <c r="D525" s="2"/>
      <c r="E525" s="2"/>
      <c r="F525" s="2"/>
      <c r="G525" s="2"/>
      <c r="I525" s="162"/>
      <c r="J525" s="162"/>
      <c r="K525" s="162"/>
      <c r="L525" s="162"/>
    </row>
    <row r="526" spans="1:12" x14ac:dyDescent="0.2">
      <c r="A526" s="2"/>
      <c r="B526" s="2"/>
      <c r="C526" s="2"/>
      <c r="D526" s="2"/>
      <c r="E526" s="2"/>
      <c r="F526" s="2"/>
      <c r="G526" s="2"/>
      <c r="I526" s="162"/>
      <c r="J526" s="162"/>
      <c r="K526" s="162"/>
      <c r="L526" s="162"/>
    </row>
    <row r="527" spans="1:12" x14ac:dyDescent="0.2">
      <c r="A527" s="2"/>
      <c r="B527" s="2"/>
      <c r="C527" s="2"/>
      <c r="D527" s="2"/>
      <c r="E527" s="2"/>
      <c r="F527" s="2"/>
      <c r="G527" s="2"/>
      <c r="I527" s="162"/>
      <c r="J527" s="162"/>
      <c r="K527" s="162"/>
    </row>
    <row r="528" spans="1:12" x14ac:dyDescent="0.2">
      <c r="A528" s="2"/>
      <c r="B528" s="2"/>
      <c r="C528" s="2"/>
      <c r="D528" s="2"/>
      <c r="E528" s="2"/>
      <c r="F528" s="2"/>
      <c r="G528" s="2"/>
      <c r="I528" s="162"/>
      <c r="J528" s="162"/>
      <c r="K528" s="162"/>
    </row>
    <row r="529" spans="1:14" x14ac:dyDescent="0.2">
      <c r="A529" s="2"/>
      <c r="B529" s="2"/>
      <c r="C529" s="2"/>
      <c r="D529" s="2"/>
      <c r="E529" s="2"/>
      <c r="F529" s="2"/>
      <c r="G529" s="2"/>
      <c r="I529" s="162"/>
      <c r="J529" s="162"/>
      <c r="K529" s="162"/>
    </row>
    <row r="530" spans="1:14" x14ac:dyDescent="0.2">
      <c r="A530" s="2"/>
      <c r="B530" s="2"/>
      <c r="C530" s="2"/>
      <c r="D530" s="2"/>
      <c r="E530" s="2"/>
      <c r="F530" s="2"/>
      <c r="G530" s="2"/>
      <c r="I530" s="162"/>
      <c r="J530" s="162"/>
      <c r="K530" s="162"/>
      <c r="L530" s="162"/>
    </row>
    <row r="531" spans="1:14" x14ac:dyDescent="0.2">
      <c r="A531" s="2"/>
      <c r="B531" s="2"/>
      <c r="C531" s="2"/>
      <c r="D531" s="2"/>
      <c r="E531" s="2"/>
      <c r="F531" s="2"/>
      <c r="G531" s="2"/>
      <c r="I531" s="162"/>
      <c r="J531" s="162"/>
      <c r="K531" s="162"/>
      <c r="L531" s="162"/>
    </row>
    <row r="532" spans="1:14" x14ac:dyDescent="0.2">
      <c r="A532" s="2"/>
      <c r="B532" s="2"/>
      <c r="C532" s="2"/>
      <c r="D532" s="2"/>
      <c r="E532" s="2"/>
      <c r="F532" s="2"/>
      <c r="G532" s="2"/>
      <c r="I532" s="162"/>
      <c r="J532" s="162"/>
      <c r="K532" s="162"/>
    </row>
    <row r="533" spans="1:14" x14ac:dyDescent="0.2">
      <c r="A533" s="2"/>
      <c r="B533" s="2"/>
      <c r="C533" s="2"/>
      <c r="D533" s="2"/>
      <c r="E533" s="2"/>
      <c r="F533" s="2"/>
      <c r="G533" s="2"/>
      <c r="I533" s="162"/>
      <c r="J533" s="162"/>
      <c r="K533" s="162"/>
    </row>
    <row r="534" spans="1:14" x14ac:dyDescent="0.2">
      <c r="A534" s="2"/>
      <c r="B534" s="2"/>
      <c r="C534" s="2"/>
      <c r="D534" s="2"/>
      <c r="E534" s="2"/>
      <c r="F534" s="2"/>
      <c r="G534" s="2"/>
      <c r="I534" s="162"/>
      <c r="J534" s="162"/>
      <c r="K534" s="162"/>
    </row>
    <row r="535" spans="1:14" x14ac:dyDescent="0.2">
      <c r="A535" s="2"/>
      <c r="B535" s="2"/>
      <c r="C535" s="2"/>
      <c r="D535" s="2"/>
      <c r="E535" s="2"/>
      <c r="F535" s="2"/>
      <c r="G535" s="2"/>
      <c r="I535" s="162"/>
      <c r="J535" s="162"/>
      <c r="K535" s="162"/>
    </row>
    <row r="536" spans="1:14" x14ac:dyDescent="0.2">
      <c r="A536" s="2"/>
      <c r="B536" s="2"/>
      <c r="C536" s="2"/>
      <c r="D536" s="2"/>
      <c r="E536" s="2"/>
      <c r="F536" s="2"/>
      <c r="G536" s="2"/>
      <c r="I536" s="162"/>
      <c r="J536" s="162"/>
      <c r="K536" s="162"/>
      <c r="L536" s="162"/>
    </row>
    <row r="537" spans="1:14" x14ac:dyDescent="0.2">
      <c r="A537" s="2"/>
      <c r="B537" s="2"/>
      <c r="C537" s="2"/>
      <c r="D537" s="2"/>
      <c r="E537" s="2"/>
      <c r="F537" s="2"/>
      <c r="G537" s="2"/>
      <c r="I537" s="162"/>
      <c r="J537" s="162"/>
      <c r="K537" s="162"/>
      <c r="L537" s="162"/>
    </row>
    <row r="538" spans="1:14" x14ac:dyDescent="0.2">
      <c r="A538" s="2"/>
      <c r="B538" s="2"/>
      <c r="C538" s="2"/>
      <c r="D538" s="2"/>
      <c r="E538" s="2"/>
      <c r="F538" s="2"/>
      <c r="G538" s="2"/>
      <c r="K538" s="162"/>
      <c r="N538" s="162"/>
    </row>
    <row r="539" spans="1:14" x14ac:dyDescent="0.2">
      <c r="A539" s="2"/>
      <c r="B539" s="2"/>
      <c r="C539" s="2"/>
      <c r="D539" s="2"/>
      <c r="E539" s="2"/>
      <c r="F539" s="2"/>
      <c r="G539" s="2"/>
      <c r="I539" s="162"/>
      <c r="J539" s="162"/>
      <c r="K539" s="162"/>
      <c r="L539" s="162"/>
    </row>
    <row r="540" spans="1:14" x14ac:dyDescent="0.2">
      <c r="A540" s="2"/>
      <c r="B540" s="2"/>
      <c r="C540" s="2"/>
      <c r="D540" s="2"/>
      <c r="E540" s="2"/>
      <c r="F540" s="2"/>
      <c r="G540" s="2"/>
      <c r="I540" s="162"/>
      <c r="J540" s="162"/>
      <c r="K540" s="162"/>
      <c r="L540" s="162"/>
    </row>
    <row r="541" spans="1:14" x14ac:dyDescent="0.2">
      <c r="A541" s="2"/>
      <c r="B541" s="2"/>
      <c r="C541" s="2"/>
      <c r="D541" s="2"/>
      <c r="E541" s="2"/>
      <c r="F541" s="2"/>
      <c r="G541" s="2"/>
      <c r="I541" s="162"/>
      <c r="J541" s="162"/>
      <c r="K541" s="162"/>
    </row>
    <row r="542" spans="1:14" x14ac:dyDescent="0.2">
      <c r="A542" s="2"/>
      <c r="B542" s="2"/>
      <c r="C542" s="2"/>
      <c r="D542" s="2"/>
      <c r="E542" s="2"/>
      <c r="F542" s="2"/>
      <c r="G542" s="2"/>
      <c r="I542" s="162"/>
      <c r="J542" s="162"/>
      <c r="K542" s="162"/>
    </row>
    <row r="543" spans="1:14" x14ac:dyDescent="0.2">
      <c r="A543" s="2"/>
      <c r="B543" s="2"/>
      <c r="C543" s="2"/>
      <c r="D543" s="2"/>
      <c r="E543" s="2"/>
      <c r="F543" s="2"/>
      <c r="G543" s="2"/>
      <c r="I543" s="162"/>
      <c r="J543" s="162"/>
      <c r="K543" s="162"/>
    </row>
    <row r="544" spans="1:14" x14ac:dyDescent="0.2">
      <c r="A544" s="2"/>
      <c r="B544" s="2"/>
      <c r="C544" s="2"/>
      <c r="D544" s="2"/>
      <c r="E544" s="2"/>
      <c r="F544" s="2"/>
      <c r="G544" s="2"/>
      <c r="I544" s="162"/>
      <c r="J544" s="162"/>
      <c r="K544" s="162"/>
    </row>
    <row r="545" spans="9:14" x14ac:dyDescent="0.2">
      <c r="I545" s="162"/>
      <c r="J545" s="162"/>
      <c r="K545" s="162"/>
      <c r="L545" s="162"/>
    </row>
    <row r="546" spans="9:14" x14ac:dyDescent="0.2">
      <c r="I546" s="162"/>
      <c r="J546" s="162"/>
      <c r="K546" s="162"/>
      <c r="L546" s="162"/>
    </row>
    <row r="547" spans="9:14" x14ac:dyDescent="0.2">
      <c r="I547" s="162"/>
      <c r="J547" s="162"/>
      <c r="K547" s="162"/>
      <c r="L547" s="162"/>
    </row>
    <row r="548" spans="9:14" x14ac:dyDescent="0.2">
      <c r="I548" s="162"/>
      <c r="J548" s="162"/>
      <c r="K548" s="162"/>
      <c r="L548" s="162"/>
    </row>
    <row r="549" spans="9:14" x14ac:dyDescent="0.2">
      <c r="K549" s="162"/>
      <c r="L549" s="162"/>
      <c r="M549" s="162"/>
      <c r="N549" s="162"/>
    </row>
    <row r="550" spans="9:14" x14ac:dyDescent="0.2">
      <c r="I550" s="162"/>
      <c r="J550" s="162"/>
      <c r="K550" s="162"/>
      <c r="L550" s="162"/>
    </row>
    <row r="551" spans="9:14" x14ac:dyDescent="0.2">
      <c r="I551" s="162"/>
      <c r="J551" s="162"/>
      <c r="K551" s="162"/>
      <c r="L551" s="162"/>
    </row>
    <row r="552" spans="9:14" x14ac:dyDescent="0.2">
      <c r="I552" s="162"/>
      <c r="J552" s="162"/>
      <c r="K552" s="162"/>
    </row>
    <row r="553" spans="9:14" x14ac:dyDescent="0.2">
      <c r="I553" s="162"/>
      <c r="J553" s="162"/>
      <c r="K553" s="162"/>
    </row>
    <row r="554" spans="9:14" x14ac:dyDescent="0.2">
      <c r="I554" s="162"/>
      <c r="J554" s="162"/>
      <c r="K554" s="162"/>
      <c r="L554" s="162"/>
      <c r="M554" s="162"/>
      <c r="N554" s="162"/>
    </row>
    <row r="555" spans="9:14" x14ac:dyDescent="0.2">
      <c r="I555" s="162"/>
      <c r="J555" s="162"/>
      <c r="K555" s="162"/>
    </row>
    <row r="556" spans="9:14" x14ac:dyDescent="0.2">
      <c r="I556" s="162"/>
      <c r="J556" s="162"/>
      <c r="K556" s="162"/>
    </row>
    <row r="557" spans="9:14" x14ac:dyDescent="0.2">
      <c r="I557" s="162"/>
      <c r="J557" s="162"/>
      <c r="K557" s="162"/>
    </row>
    <row r="558" spans="9:14" x14ac:dyDescent="0.2">
      <c r="I558" s="162"/>
      <c r="J558" s="162"/>
      <c r="K558" s="162"/>
    </row>
    <row r="559" spans="9:14" x14ac:dyDescent="0.2">
      <c r="I559" s="162"/>
      <c r="J559" s="162"/>
      <c r="K559" s="162"/>
    </row>
    <row r="560" spans="9:14" x14ac:dyDescent="0.2">
      <c r="I560" s="162"/>
      <c r="J560" s="162"/>
      <c r="K560" s="162"/>
    </row>
    <row r="561" spans="9:12" x14ac:dyDescent="0.2">
      <c r="I561" s="162"/>
      <c r="J561" s="162"/>
      <c r="K561" s="162"/>
      <c r="L561" s="162"/>
    </row>
    <row r="562" spans="9:12" x14ac:dyDescent="0.2">
      <c r="I562" s="162"/>
      <c r="J562" s="162"/>
      <c r="K562" s="162"/>
      <c r="L562" s="162"/>
    </row>
    <row r="563" spans="9:12" x14ac:dyDescent="0.2">
      <c r="I563" s="162"/>
      <c r="J563" s="162"/>
      <c r="K563" s="162"/>
      <c r="L563" s="162"/>
    </row>
    <row r="564" spans="9:12" x14ac:dyDescent="0.2">
      <c r="I564" s="162"/>
      <c r="J564" s="162"/>
      <c r="K564" s="162"/>
    </row>
    <row r="565" spans="9:12" x14ac:dyDescent="0.2">
      <c r="I565" s="162"/>
      <c r="J565" s="162"/>
      <c r="K565" s="162"/>
    </row>
    <row r="566" spans="9:12" x14ac:dyDescent="0.2">
      <c r="I566" s="162"/>
      <c r="J566" s="162"/>
      <c r="K566" s="162"/>
    </row>
    <row r="567" spans="9:12" x14ac:dyDescent="0.2">
      <c r="I567" s="162"/>
      <c r="J567" s="162"/>
      <c r="K567" s="162"/>
    </row>
    <row r="568" spans="9:12" x14ac:dyDescent="0.2">
      <c r="I568" s="162"/>
      <c r="J568" s="162"/>
      <c r="K568" s="162"/>
    </row>
    <row r="569" spans="9:12" x14ac:dyDescent="0.2">
      <c r="I569" s="162"/>
      <c r="J569" s="162"/>
      <c r="K569" s="162"/>
    </row>
    <row r="570" spans="9:12" x14ac:dyDescent="0.2">
      <c r="I570" s="162"/>
      <c r="J570" s="162"/>
      <c r="K570" s="162"/>
    </row>
    <row r="571" spans="9:12" x14ac:dyDescent="0.2">
      <c r="I571" s="162"/>
      <c r="J571" s="162"/>
      <c r="K571" s="162"/>
    </row>
    <row r="572" spans="9:12" x14ac:dyDescent="0.2">
      <c r="I572" s="162"/>
      <c r="J572" s="162"/>
      <c r="K572" s="162"/>
    </row>
    <row r="573" spans="9:12" x14ac:dyDescent="0.2">
      <c r="I573" s="162"/>
      <c r="J573" s="162"/>
      <c r="K573" s="162"/>
    </row>
    <row r="574" spans="9:12" x14ac:dyDescent="0.2">
      <c r="I574" s="162"/>
      <c r="J574" s="162"/>
      <c r="K574" s="162"/>
    </row>
    <row r="575" spans="9:12" x14ac:dyDescent="0.2">
      <c r="I575" s="162"/>
      <c r="J575" s="162"/>
      <c r="K575" s="162"/>
    </row>
    <row r="576" spans="9:12" x14ac:dyDescent="0.2">
      <c r="I576" s="162"/>
      <c r="J576" s="162"/>
      <c r="K576" s="162"/>
    </row>
    <row r="577" spans="9:14" x14ac:dyDescent="0.2">
      <c r="I577" s="162"/>
      <c r="J577" s="162"/>
      <c r="K577" s="162"/>
    </row>
    <row r="578" spans="9:14" x14ac:dyDescent="0.2">
      <c r="I578" s="162"/>
      <c r="J578" s="162"/>
      <c r="K578" s="162"/>
    </row>
    <row r="579" spans="9:14" x14ac:dyDescent="0.2">
      <c r="I579" s="162"/>
      <c r="J579" s="162"/>
      <c r="K579" s="162"/>
    </row>
    <row r="580" spans="9:14" x14ac:dyDescent="0.2">
      <c r="I580" s="162"/>
      <c r="J580" s="162"/>
      <c r="K580" s="162"/>
    </row>
    <row r="581" spans="9:14" x14ac:dyDescent="0.2">
      <c r="I581" s="162"/>
      <c r="J581" s="162"/>
      <c r="K581" s="162"/>
      <c r="L581" s="162"/>
      <c r="M581" s="162"/>
      <c r="N581" s="162"/>
    </row>
    <row r="582" spans="9:14" x14ac:dyDescent="0.2">
      <c r="I582" s="162"/>
      <c r="J582" s="162"/>
      <c r="K582" s="162"/>
      <c r="L582" s="162"/>
      <c r="M582" s="162"/>
      <c r="N582" s="162"/>
    </row>
    <row r="583" spans="9:14" x14ac:dyDescent="0.2">
      <c r="I583" s="162"/>
      <c r="J583" s="162"/>
      <c r="K583" s="162"/>
      <c r="L583" s="162"/>
    </row>
    <row r="585" spans="9:14" x14ac:dyDescent="0.2">
      <c r="I585" s="162"/>
      <c r="J585" s="162"/>
      <c r="K585" s="162"/>
    </row>
    <row r="586" spans="9:14" x14ac:dyDescent="0.2">
      <c r="I586" s="162"/>
      <c r="J586" s="162"/>
      <c r="K586" s="162"/>
    </row>
    <row r="587" spans="9:14" x14ac:dyDescent="0.2">
      <c r="I587" s="162"/>
      <c r="J587" s="162"/>
      <c r="K587" s="162"/>
    </row>
    <row r="588" spans="9:14" x14ac:dyDescent="0.2">
      <c r="I588" s="162"/>
      <c r="J588" s="162"/>
      <c r="K588" s="162"/>
    </row>
    <row r="590" spans="9:14" x14ac:dyDescent="0.2">
      <c r="K590" s="162"/>
      <c r="L590" s="162"/>
    </row>
    <row r="591" spans="9:14" x14ac:dyDescent="0.2">
      <c r="K591" s="162"/>
      <c r="L591" s="162"/>
    </row>
    <row r="592" spans="9:14" x14ac:dyDescent="0.2">
      <c r="K592" s="162"/>
      <c r="L592" s="162"/>
    </row>
    <row r="593" spans="9:12" x14ac:dyDescent="0.2">
      <c r="K593" s="162"/>
      <c r="L593" s="162"/>
    </row>
    <row r="594" spans="9:12" x14ac:dyDescent="0.2">
      <c r="K594" s="162"/>
      <c r="L594" s="162"/>
    </row>
    <row r="595" spans="9:12" x14ac:dyDescent="0.2">
      <c r="K595" s="162"/>
      <c r="L595" s="162"/>
    </row>
    <row r="596" spans="9:12" x14ac:dyDescent="0.2">
      <c r="I596" s="162"/>
      <c r="J596" s="162"/>
      <c r="K596" s="162"/>
    </row>
    <row r="597" spans="9:12" x14ac:dyDescent="0.2">
      <c r="I597" s="162"/>
      <c r="J597" s="162"/>
      <c r="K597" s="162"/>
    </row>
    <row r="598" spans="9:12" x14ac:dyDescent="0.2">
      <c r="K598" s="162"/>
      <c r="L598" s="162"/>
    </row>
    <row r="599" spans="9:12" x14ac:dyDescent="0.2">
      <c r="K599" s="162"/>
      <c r="L599" s="162"/>
    </row>
    <row r="600" spans="9:12" x14ac:dyDescent="0.2">
      <c r="K600" s="162"/>
      <c r="L600" s="162"/>
    </row>
    <row r="601" spans="9:12" x14ac:dyDescent="0.2">
      <c r="K601" s="162"/>
      <c r="L601" s="162"/>
    </row>
    <row r="602" spans="9:12" x14ac:dyDescent="0.2">
      <c r="K602" s="162"/>
      <c r="L602" s="162"/>
    </row>
    <row r="603" spans="9:12" x14ac:dyDescent="0.2">
      <c r="I603" s="162"/>
      <c r="J603" s="162"/>
      <c r="K603" s="162"/>
      <c r="L603" s="162"/>
    </row>
    <row r="604" spans="9:12" x14ac:dyDescent="0.2">
      <c r="I604" s="162"/>
      <c r="J604" s="162"/>
      <c r="K604" s="162"/>
    </row>
    <row r="605" spans="9:12" x14ac:dyDescent="0.2">
      <c r="I605" s="162"/>
      <c r="J605" s="162"/>
      <c r="K605" s="162"/>
      <c r="L605" s="162"/>
    </row>
    <row r="607" spans="9:12" x14ac:dyDescent="0.2">
      <c r="I607" s="162"/>
      <c r="J607" s="162"/>
      <c r="K607" s="162"/>
    </row>
    <row r="608" spans="9:12" x14ac:dyDescent="0.2">
      <c r="I608" s="162"/>
      <c r="J608" s="162"/>
      <c r="K608" s="162"/>
    </row>
    <row r="609" spans="9:12" x14ac:dyDescent="0.2">
      <c r="I609" s="162"/>
      <c r="J609" s="162"/>
      <c r="K609" s="162"/>
      <c r="L609" s="162"/>
    </row>
    <row r="610" spans="9:12" x14ac:dyDescent="0.2">
      <c r="I610" s="162"/>
      <c r="J610" s="162"/>
      <c r="K610" s="162"/>
    </row>
    <row r="611" spans="9:12" x14ac:dyDescent="0.2">
      <c r="I611" s="162"/>
      <c r="J611" s="162"/>
      <c r="K611" s="162"/>
      <c r="L611" s="162"/>
    </row>
    <row r="612" spans="9:12" x14ac:dyDescent="0.2">
      <c r="I612" s="162"/>
      <c r="J612" s="162"/>
      <c r="K612" s="162"/>
      <c r="L612" s="162"/>
    </row>
    <row r="613" spans="9:12" x14ac:dyDescent="0.2">
      <c r="K613" s="162"/>
      <c r="L613" s="162"/>
    </row>
    <row r="614" spans="9:12" x14ac:dyDescent="0.2">
      <c r="K614" s="162"/>
      <c r="L614" s="162"/>
    </row>
    <row r="615" spans="9:12" x14ac:dyDescent="0.2">
      <c r="K615" s="162"/>
      <c r="L615" s="162"/>
    </row>
    <row r="616" spans="9:12" x14ac:dyDescent="0.2">
      <c r="K616" s="162"/>
      <c r="L616" s="162"/>
    </row>
    <row r="617" spans="9:12" x14ac:dyDescent="0.2">
      <c r="K617" s="162"/>
      <c r="L617" s="162"/>
    </row>
    <row r="618" spans="9:12" x14ac:dyDescent="0.2">
      <c r="K618" s="162"/>
      <c r="L618" s="162"/>
    </row>
    <row r="619" spans="9:12" x14ac:dyDescent="0.2">
      <c r="I619" s="162"/>
      <c r="J619" s="162"/>
      <c r="K619" s="162"/>
      <c r="L619" s="162"/>
    </row>
    <row r="620" spans="9:12" x14ac:dyDescent="0.2">
      <c r="I620" s="162"/>
      <c r="J620" s="162"/>
      <c r="K620" s="162"/>
    </row>
    <row r="621" spans="9:12" x14ac:dyDescent="0.2">
      <c r="I621" s="162"/>
      <c r="J621" s="162"/>
      <c r="K621" s="162"/>
      <c r="L621" s="162"/>
    </row>
    <row r="623" spans="9:12" x14ac:dyDescent="0.2">
      <c r="K623" s="162"/>
      <c r="L623" s="162"/>
    </row>
    <row r="624" spans="9:12" x14ac:dyDescent="0.2">
      <c r="K624" s="162"/>
      <c r="L624" s="162"/>
    </row>
    <row r="625" spans="5:14" x14ac:dyDescent="0.2">
      <c r="K625" s="162"/>
      <c r="L625" s="162"/>
    </row>
    <row r="626" spans="5:14" x14ac:dyDescent="0.2">
      <c r="K626" s="162"/>
      <c r="L626" s="162"/>
    </row>
    <row r="627" spans="5:14" x14ac:dyDescent="0.2">
      <c r="E627" s="170"/>
      <c r="F627" s="170"/>
      <c r="I627" s="162"/>
      <c r="J627" s="162"/>
      <c r="K627" s="162"/>
    </row>
    <row r="628" spans="5:14" x14ac:dyDescent="0.2">
      <c r="I628" s="162"/>
      <c r="J628" s="162"/>
      <c r="K628" s="162"/>
      <c r="L628" s="162"/>
    </row>
    <row r="630" spans="5:14" x14ac:dyDescent="0.2">
      <c r="K630" s="162"/>
      <c r="L630" s="162"/>
    </row>
    <row r="631" spans="5:14" x14ac:dyDescent="0.2">
      <c r="K631" s="162"/>
      <c r="L631" s="162"/>
    </row>
    <row r="632" spans="5:14" x14ac:dyDescent="0.2">
      <c r="I632" s="162"/>
      <c r="J632" s="162"/>
      <c r="K632" s="162"/>
    </row>
    <row r="633" spans="5:14" x14ac:dyDescent="0.2">
      <c r="I633" s="162"/>
      <c r="J633" s="162"/>
      <c r="K633" s="162"/>
    </row>
    <row r="634" spans="5:14" x14ac:dyDescent="0.2">
      <c r="I634" s="162"/>
      <c r="J634" s="162"/>
      <c r="K634" s="162"/>
      <c r="L634" s="162"/>
      <c r="M634" s="162"/>
      <c r="N634" s="162"/>
    </row>
    <row r="635" spans="5:14" x14ac:dyDescent="0.2">
      <c r="E635" s="170"/>
      <c r="F635" s="170"/>
      <c r="I635" s="162"/>
      <c r="J635" s="162"/>
      <c r="K635" s="162"/>
      <c r="L635" s="162"/>
    </row>
    <row r="636" spans="5:14" x14ac:dyDescent="0.2">
      <c r="I636" s="162"/>
      <c r="J636" s="162"/>
      <c r="K636" s="162"/>
    </row>
    <row r="637" spans="5:14" x14ac:dyDescent="0.2">
      <c r="I637" s="162"/>
      <c r="J637" s="162"/>
      <c r="K637" s="162"/>
      <c r="L637" s="162"/>
      <c r="M637" s="162"/>
      <c r="N637" s="162"/>
    </row>
  </sheetData>
  <mergeCells count="65">
    <mergeCell ref="A13:C13"/>
    <mergeCell ref="J1:K1"/>
    <mergeCell ref="A2:K2"/>
    <mergeCell ref="A3:K3"/>
    <mergeCell ref="J5:K5"/>
    <mergeCell ref="A8:K8"/>
    <mergeCell ref="A94:C94"/>
    <mergeCell ref="A14:K14"/>
    <mergeCell ref="A17:C17"/>
    <mergeCell ref="A18:K18"/>
    <mergeCell ref="A53:C53"/>
    <mergeCell ref="A84:C84"/>
    <mergeCell ref="A85:K85"/>
    <mergeCell ref="A54:K54"/>
    <mergeCell ref="A56:C56"/>
    <mergeCell ref="A57:K57"/>
    <mergeCell ref="A247:K247"/>
    <mergeCell ref="A95:K95"/>
    <mergeCell ref="A150:C150"/>
    <mergeCell ref="A151:K151"/>
    <mergeCell ref="A237:C237"/>
    <mergeCell ref="A238:C238"/>
    <mergeCell ref="A239:C239"/>
    <mergeCell ref="A240:C240"/>
    <mergeCell ref="A241:C241"/>
    <mergeCell ref="A242:K242"/>
    <mergeCell ref="A246:C246"/>
    <mergeCell ref="A312:C312"/>
    <mergeCell ref="A252:C252"/>
    <mergeCell ref="A253:K253"/>
    <mergeCell ref="A275:C275"/>
    <mergeCell ref="A276:C276"/>
    <mergeCell ref="A277:C277"/>
    <mergeCell ref="A278:K278"/>
    <mergeCell ref="A297:C297"/>
    <mergeCell ref="A298:C298"/>
    <mergeCell ref="A299:C299"/>
    <mergeCell ref="A300:K300"/>
    <mergeCell ref="A311:C311"/>
    <mergeCell ref="A364:C364"/>
    <mergeCell ref="A313:C313"/>
    <mergeCell ref="A314:K314"/>
    <mergeCell ref="A342:C342"/>
    <mergeCell ref="A343:C343"/>
    <mergeCell ref="A344:C344"/>
    <mergeCell ref="A345:K345"/>
    <mergeCell ref="A359:C359"/>
    <mergeCell ref="A360:C360"/>
    <mergeCell ref="A361:C361"/>
    <mergeCell ref="A362:C362"/>
    <mergeCell ref="A363:C363"/>
    <mergeCell ref="A367:C369"/>
    <mergeCell ref="A365:C365"/>
    <mergeCell ref="A366:C366"/>
    <mergeCell ref="A383:G383"/>
    <mergeCell ref="H383:K383"/>
    <mergeCell ref="A370:C370"/>
    <mergeCell ref="A371:C371"/>
    <mergeCell ref="A372:C372"/>
    <mergeCell ref="A373:C373"/>
    <mergeCell ref="A374:C374"/>
    <mergeCell ref="A375:C375"/>
    <mergeCell ref="A376:C376"/>
    <mergeCell ref="A377:C377"/>
    <mergeCell ref="G368:K377"/>
  </mergeCells>
  <phoneticPr fontId="18" type="noConversion"/>
  <pageMargins left="0.56000000000000005" right="0.19685039370078741" top="0.39370078740157483" bottom="0.51181102362204722" header="0.31496062992125984" footer="0.19685039370078741"/>
  <pageSetup paperSize="9" scale="96" fitToHeight="29" orientation="landscape" r:id="rId1"/>
  <headerFooter alignWithMargins="0"/>
  <rowBreaks count="1" manualBreakCount="1">
    <brk id="6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 2021</vt:lpstr>
      <vt:lpstr>'mai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2021-05-21T09:22:40Z</cp:lastPrinted>
  <dcterms:created xsi:type="dcterms:W3CDTF">2019-11-25T11:32:08Z</dcterms:created>
  <dcterms:modified xsi:type="dcterms:W3CDTF">2021-05-21T09:23:04Z</dcterms:modified>
</cp:coreProperties>
</file>